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ril\Desktop\"/>
    </mc:Choice>
  </mc:AlternateContent>
  <bookViews>
    <workbookView xWindow="0" yWindow="0" windowWidth="21570" windowHeight="8160" activeTab="1"/>
  </bookViews>
  <sheets>
    <sheet name="Spread Sheet" sheetId="1" r:id="rId1"/>
    <sheet name="Final Totals" sheetId="2" r:id="rId2"/>
    <sheet name="Sheet3" sheetId="3" r:id="rId3"/>
  </sheets>
  <definedNames>
    <definedName name="_xlnm._FilterDatabase" localSheetId="0" hidden="1">'Spread Sheet'!$A$1:$H$1</definedName>
    <definedName name="_xlnm.Print_Area" localSheetId="0">'Spread Sheet'!$A$1:$H$54</definedName>
  </definedNames>
  <calcPr calcId="162913"/>
</workbook>
</file>

<file path=xl/calcChain.xml><?xml version="1.0" encoding="utf-8"?>
<calcChain xmlns="http://schemas.openxmlformats.org/spreadsheetml/2006/main">
  <c r="E6" i="2" l="1"/>
  <c r="E8" i="2"/>
  <c r="E7" i="2"/>
  <c r="E5" i="2"/>
  <c r="E4" i="2"/>
  <c r="E9" i="2" l="1"/>
  <c r="C9" i="2"/>
</calcChain>
</file>

<file path=xl/sharedStrings.xml><?xml version="1.0" encoding="utf-8"?>
<sst xmlns="http://schemas.openxmlformats.org/spreadsheetml/2006/main" count="569" uniqueCount="322">
  <si>
    <t>Stock #</t>
  </si>
  <si>
    <t>Make</t>
  </si>
  <si>
    <t>Model</t>
  </si>
  <si>
    <t>Finance Gross</t>
  </si>
  <si>
    <t>Front End Gross</t>
  </si>
  <si>
    <t>Days in Inventory</t>
  </si>
  <si>
    <t>Total</t>
  </si>
  <si>
    <t>31 - 45 Days</t>
  </si>
  <si>
    <t>46 - 60 Days</t>
  </si>
  <si>
    <t>Days in Stock</t>
  </si>
  <si>
    <t>Date Sold</t>
  </si>
  <si>
    <t>Year</t>
  </si>
  <si>
    <t>0 - 30 Days</t>
  </si>
  <si>
    <t>Total Front Gross $</t>
  </si>
  <si>
    <t>Total F&amp;I Gross $</t>
  </si>
  <si>
    <t>$  PUVR</t>
  </si>
  <si>
    <t xml:space="preserve"> Unit Sales</t>
  </si>
  <si>
    <r>
      <t>$</t>
    </r>
    <r>
      <rPr>
        <b/>
        <sz val="10"/>
        <color theme="1"/>
        <rFont val="Arial"/>
        <family val="2"/>
      </rPr>
      <t xml:space="preserve"> PUVR result of adding Front Gross $$ and F&amp;I Gross $$ divided by Number of sales</t>
    </r>
  </si>
  <si>
    <t>% of total unit sales</t>
  </si>
  <si>
    <t xml:space="preserve">% of total unit sales result of dividing unit sales in age bucket by total unit sales </t>
  </si>
  <si>
    <t>3h522461</t>
  </si>
  <si>
    <t>honda</t>
  </si>
  <si>
    <t>civic</t>
  </si>
  <si>
    <t>ub011054</t>
  </si>
  <si>
    <t>odysseey</t>
  </si>
  <si>
    <t>ec665653</t>
  </si>
  <si>
    <t>nissan</t>
  </si>
  <si>
    <t>pathfinder</t>
  </si>
  <si>
    <t>zg709758</t>
  </si>
  <si>
    <t>dc012199</t>
  </si>
  <si>
    <t>fit</t>
  </si>
  <si>
    <t>zl000453</t>
  </si>
  <si>
    <t>crosstour</t>
  </si>
  <si>
    <t>7a160188</t>
  </si>
  <si>
    <t>accord</t>
  </si>
  <si>
    <t>zh522702</t>
  </si>
  <si>
    <t>crv</t>
  </si>
  <si>
    <t>zc049865</t>
  </si>
  <si>
    <t>ul053525</t>
  </si>
  <si>
    <t>cd528752</t>
  </si>
  <si>
    <t>jeep</t>
  </si>
  <si>
    <t>compass</t>
  </si>
  <si>
    <t>bb008823</t>
  </si>
  <si>
    <t>zh518604</t>
  </si>
  <si>
    <t>ea008023</t>
  </si>
  <si>
    <t>dw141649</t>
  </si>
  <si>
    <t>rogue</t>
  </si>
  <si>
    <t>zb009520</t>
  </si>
  <si>
    <t>za218840</t>
  </si>
  <si>
    <t>zb016598</t>
  </si>
  <si>
    <t>pilot</t>
  </si>
  <si>
    <t>fl012572</t>
  </si>
  <si>
    <t>fp327893</t>
  </si>
  <si>
    <t>toyota</t>
  </si>
  <si>
    <t>corolla</t>
  </si>
  <si>
    <t>6ps19052</t>
  </si>
  <si>
    <t>bmw</t>
  </si>
  <si>
    <t>6a036706</t>
  </si>
  <si>
    <t>as001244</t>
  </si>
  <si>
    <t>highlander</t>
  </si>
  <si>
    <t>6kc4558</t>
  </si>
  <si>
    <t>ford</t>
  </si>
  <si>
    <t>f150</t>
  </si>
  <si>
    <t>zg707102</t>
  </si>
  <si>
    <t>ee004704</t>
  </si>
  <si>
    <t>acura</t>
  </si>
  <si>
    <t>ilx</t>
  </si>
  <si>
    <t>zb107659</t>
  </si>
  <si>
    <t>df109005</t>
  </si>
  <si>
    <t>chevy</t>
  </si>
  <si>
    <t>malibu</t>
  </si>
  <si>
    <t>za018487</t>
  </si>
  <si>
    <t>ea024652</t>
  </si>
  <si>
    <t>eb028645</t>
  </si>
  <si>
    <t>6h528833</t>
  </si>
  <si>
    <t>dt532046</t>
  </si>
  <si>
    <t>dodge</t>
  </si>
  <si>
    <t>journey</t>
  </si>
  <si>
    <t>ea156821</t>
  </si>
  <si>
    <t>em688389</t>
  </si>
  <si>
    <t>infinity</t>
  </si>
  <si>
    <t>q50</t>
  </si>
  <si>
    <t>et35523</t>
  </si>
  <si>
    <t>juke</t>
  </si>
  <si>
    <t>ur318776</t>
  </si>
  <si>
    <t>fusion</t>
  </si>
  <si>
    <t>gea64044</t>
  </si>
  <si>
    <t>super</t>
  </si>
  <si>
    <t>dw321900</t>
  </si>
  <si>
    <t>murano</t>
  </si>
  <si>
    <t>gmc</t>
  </si>
  <si>
    <t>envoy</t>
  </si>
  <si>
    <t>fe054395</t>
  </si>
  <si>
    <t>dm210588</t>
  </si>
  <si>
    <t>volks</t>
  </si>
  <si>
    <t>jetta</t>
  </si>
  <si>
    <t>zh507476</t>
  </si>
  <si>
    <t>cr-v</t>
  </si>
  <si>
    <t>aa001551</t>
  </si>
  <si>
    <t>1z497665</t>
  </si>
  <si>
    <t>xc049173</t>
  </si>
  <si>
    <t>6b033596</t>
  </si>
  <si>
    <t>9n061785</t>
  </si>
  <si>
    <t>audi</t>
  </si>
  <si>
    <t>a4</t>
  </si>
  <si>
    <t>f2531970</t>
  </si>
  <si>
    <t>lexus</t>
  </si>
  <si>
    <t>is 250c</t>
  </si>
  <si>
    <t>eb017747</t>
  </si>
  <si>
    <t>esq35427</t>
  </si>
  <si>
    <t>db036289</t>
  </si>
  <si>
    <t>silverado</t>
  </si>
  <si>
    <t>zb005672</t>
  </si>
  <si>
    <t>bl704006</t>
  </si>
  <si>
    <t>x3</t>
  </si>
  <si>
    <t>za028112</t>
  </si>
  <si>
    <t>de15360</t>
  </si>
  <si>
    <t>expedition</t>
  </si>
  <si>
    <t>za145684</t>
  </si>
  <si>
    <t>ga08540</t>
  </si>
  <si>
    <t>um280658</t>
  </si>
  <si>
    <t>dr305054</t>
  </si>
  <si>
    <t>yukon</t>
  </si>
  <si>
    <t>ge058274</t>
  </si>
  <si>
    <t>8j8787</t>
  </si>
  <si>
    <t>saturn</t>
  </si>
  <si>
    <t>outlo</t>
  </si>
  <si>
    <t>dl601855</t>
  </si>
  <si>
    <t>wrang</t>
  </si>
  <si>
    <t>c551623</t>
  </si>
  <si>
    <t>kia</t>
  </si>
  <si>
    <t>forte</t>
  </si>
  <si>
    <t>7u176997</t>
  </si>
  <si>
    <t>buick</t>
  </si>
  <si>
    <t>lucerni</t>
  </si>
  <si>
    <t>dc059920</t>
  </si>
  <si>
    <t>zx034883</t>
  </si>
  <si>
    <t>ua159505</t>
  </si>
  <si>
    <t>za197746</t>
  </si>
  <si>
    <t>ul115079</t>
  </si>
  <si>
    <t>4t350545</t>
  </si>
  <si>
    <t>chry</t>
  </si>
  <si>
    <t>pt cru</t>
  </si>
  <si>
    <t>db058398</t>
  </si>
  <si>
    <t>8cz79634</t>
  </si>
  <si>
    <t>5-series</t>
  </si>
  <si>
    <t>c6275280</t>
  </si>
  <si>
    <t>terrain</t>
  </si>
  <si>
    <t>zb020634</t>
  </si>
  <si>
    <t>zl031374</t>
  </si>
  <si>
    <t>dc639871</t>
  </si>
  <si>
    <t>zg702376</t>
  </si>
  <si>
    <t>d5211667</t>
  </si>
  <si>
    <t>mustang</t>
  </si>
  <si>
    <t>za011787</t>
  </si>
  <si>
    <t>dw509981</t>
  </si>
  <si>
    <t>za011625</t>
  </si>
  <si>
    <t>5kb01950</t>
  </si>
  <si>
    <t>escape</t>
  </si>
  <si>
    <t>cs170522</t>
  </si>
  <si>
    <t>ram 15</t>
  </si>
  <si>
    <t>za054369</t>
  </si>
  <si>
    <t>8c806526</t>
  </si>
  <si>
    <t>maxima</t>
  </si>
  <si>
    <t>za114272</t>
  </si>
  <si>
    <t>g6100860</t>
  </si>
  <si>
    <t>sedona</t>
  </si>
  <si>
    <t>zh517430</t>
  </si>
  <si>
    <t>5a142164</t>
  </si>
  <si>
    <t>8la60150</t>
  </si>
  <si>
    <t>ge042676</t>
  </si>
  <si>
    <t>8a094848</t>
  </si>
  <si>
    <t>em153915</t>
  </si>
  <si>
    <t>fiesta</t>
  </si>
  <si>
    <t>zh592543</t>
  </si>
  <si>
    <t>7c101230</t>
  </si>
  <si>
    <t>zb031665</t>
  </si>
  <si>
    <t>3kb71442</t>
  </si>
  <si>
    <t>f-150</t>
  </si>
  <si>
    <t>za104122</t>
  </si>
  <si>
    <t>cg225105</t>
  </si>
  <si>
    <t>9s706233</t>
  </si>
  <si>
    <t>pors</t>
  </si>
  <si>
    <t>911 ca</t>
  </si>
  <si>
    <t>zc003556</t>
  </si>
  <si>
    <t>awj35431</t>
  </si>
  <si>
    <t>x3-ser</t>
  </si>
  <si>
    <t>3m32746</t>
  </si>
  <si>
    <t>new b</t>
  </si>
  <si>
    <t>fb18466</t>
  </si>
  <si>
    <t>br140076</t>
  </si>
  <si>
    <t>merc</t>
  </si>
  <si>
    <t>c 300</t>
  </si>
  <si>
    <t>fa14963</t>
  </si>
  <si>
    <t>ey254476</t>
  </si>
  <si>
    <t>sentra</t>
  </si>
  <si>
    <t>5c06673</t>
  </si>
  <si>
    <t>tsx</t>
  </si>
  <si>
    <t>fkd40763</t>
  </si>
  <si>
    <t>db037837</t>
  </si>
  <si>
    <t>fw628506</t>
  </si>
  <si>
    <t>chero</t>
  </si>
  <si>
    <t>fa207532</t>
  </si>
  <si>
    <t>dd272455</t>
  </si>
  <si>
    <t>patriot</t>
  </si>
  <si>
    <t>e9100044</t>
  </si>
  <si>
    <t>quest</t>
  </si>
  <si>
    <t>za071127</t>
  </si>
  <si>
    <t>7b420241</t>
  </si>
  <si>
    <t>ea340371</t>
  </si>
  <si>
    <t>gl-class</t>
  </si>
  <si>
    <t>tc</t>
  </si>
  <si>
    <t>zh523320</t>
  </si>
  <si>
    <t>za021216</t>
  </si>
  <si>
    <t>za066178</t>
  </si>
  <si>
    <t>4a058996</t>
  </si>
  <si>
    <t>tl</t>
  </si>
  <si>
    <t>zc065900</t>
  </si>
  <si>
    <t>az002309</t>
  </si>
  <si>
    <t>eh523387</t>
  </si>
  <si>
    <t>eu18357</t>
  </si>
  <si>
    <t>camry</t>
  </si>
  <si>
    <t>7c507743</t>
  </si>
  <si>
    <t>xterra</t>
  </si>
  <si>
    <t>zb137867</t>
  </si>
  <si>
    <t>zg710015</t>
  </si>
  <si>
    <t>bwl80185</t>
  </si>
  <si>
    <t>mini</t>
  </si>
  <si>
    <t>coope</t>
  </si>
  <si>
    <t>em678369</t>
  </si>
  <si>
    <t>cs003466</t>
  </si>
  <si>
    <t>insight</t>
  </si>
  <si>
    <t>ze006966</t>
  </si>
  <si>
    <t>cj185141</t>
  </si>
  <si>
    <t>trave</t>
  </si>
  <si>
    <t>gu045126</t>
  </si>
  <si>
    <t>hyun</t>
  </si>
  <si>
    <t>accent</t>
  </si>
  <si>
    <t>camaro</t>
  </si>
  <si>
    <t>B9110199</t>
  </si>
  <si>
    <t>ZA191950</t>
  </si>
  <si>
    <t>HONDA</t>
  </si>
  <si>
    <t>ACCORD</t>
  </si>
  <si>
    <t>ZA081991</t>
  </si>
  <si>
    <t>7U561624</t>
  </si>
  <si>
    <t>TOYOTA</t>
  </si>
  <si>
    <t>CAMRY</t>
  </si>
  <si>
    <t>ZE012265</t>
  </si>
  <si>
    <t>CIVIC</t>
  </si>
  <si>
    <t>FE087503</t>
  </si>
  <si>
    <t>GG375158</t>
  </si>
  <si>
    <t>HYUNDAI</t>
  </si>
  <si>
    <t>SANTA FE</t>
  </si>
  <si>
    <t>FE085931</t>
  </si>
  <si>
    <t>QA026645</t>
  </si>
  <si>
    <t>EH516718</t>
  </si>
  <si>
    <t>CR-V</t>
  </si>
  <si>
    <t>4A054372</t>
  </si>
  <si>
    <t>ZG702634</t>
  </si>
  <si>
    <t>ZB025541</t>
  </si>
  <si>
    <t>PILOT</t>
  </si>
  <si>
    <t>DE037804</t>
  </si>
  <si>
    <t>7H232428</t>
  </si>
  <si>
    <t>SONATA</t>
  </si>
  <si>
    <t>DA231376</t>
  </si>
  <si>
    <t>ZA007980</t>
  </si>
  <si>
    <t>EZ351593</t>
  </si>
  <si>
    <t>CHEVY</t>
  </si>
  <si>
    <t>SILVERADO</t>
  </si>
  <si>
    <t>E9223311</t>
  </si>
  <si>
    <t>CADILLAC</t>
  </si>
  <si>
    <t>XTS</t>
  </si>
  <si>
    <t>GA242887</t>
  </si>
  <si>
    <t>ZA070232</t>
  </si>
  <si>
    <t>8D529249</t>
  </si>
  <si>
    <t>JEEP</t>
  </si>
  <si>
    <t>COMPASS</t>
  </si>
  <si>
    <t>BL026003</t>
  </si>
  <si>
    <t>7B007924</t>
  </si>
  <si>
    <t>ZB027735</t>
  </si>
  <si>
    <t>4W044200</t>
  </si>
  <si>
    <t>FORD</t>
  </si>
  <si>
    <t>FOCUS</t>
  </si>
  <si>
    <t>DA025600</t>
  </si>
  <si>
    <t>MAZDA</t>
  </si>
  <si>
    <t>RX-8</t>
  </si>
  <si>
    <t>GU582502</t>
  </si>
  <si>
    <t>EL089532</t>
  </si>
  <si>
    <t>GH306234</t>
  </si>
  <si>
    <t>CHRYSLER</t>
  </si>
  <si>
    <t>ZA267355</t>
  </si>
  <si>
    <t>DA049505</t>
  </si>
  <si>
    <t>AUDI</t>
  </si>
  <si>
    <t>A4</t>
  </si>
  <si>
    <t>HS819080</t>
  </si>
  <si>
    <t>SIENNA</t>
  </si>
  <si>
    <t>G0124269</t>
  </si>
  <si>
    <t>CAMARO</t>
  </si>
  <si>
    <t>AA069287</t>
  </si>
  <si>
    <t>ZA249984</t>
  </si>
  <si>
    <t>8C060574</t>
  </si>
  <si>
    <t>8N560699</t>
  </si>
  <si>
    <t>NISSAN</t>
  </si>
  <si>
    <t>ALTIMA</t>
  </si>
  <si>
    <t>E7482637</t>
  </si>
  <si>
    <t>CRUZE</t>
  </si>
  <si>
    <t>ES121737</t>
  </si>
  <si>
    <t>RAM</t>
  </si>
  <si>
    <t>EM232969</t>
  </si>
  <si>
    <t>VOLKSWAGON</t>
  </si>
  <si>
    <t>JETTA</t>
  </si>
  <si>
    <t>E1763221</t>
  </si>
  <si>
    <t>PRIUS</t>
  </si>
  <si>
    <t>ZG709754</t>
  </si>
  <si>
    <t>BDA55791</t>
  </si>
  <si>
    <t>ECONOLINE</t>
  </si>
  <si>
    <t>G1030632</t>
  </si>
  <si>
    <t>VOLVO</t>
  </si>
  <si>
    <t>XC90</t>
  </si>
  <si>
    <t>ZB005959</t>
  </si>
  <si>
    <t>61 - 90 Days</t>
  </si>
  <si>
    <t>Over 90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</si>
</sst>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15" fontId="0" fillId="0" borderId="0" xfId="0" applyNumberFormat="1"/>
    <xf numFmtId="14" fontId="0" fillId="0" borderId="1" xfId="0" applyNumberFormat="1" applyBorder="1"/>
    <xf numFmtId="0" fontId="2" fillId="0" borderId="0" xfId="0" applyFont="1" applyAlignment="1" applyProtection="1">
      <alignment horizontal="right"/>
    </xf>
    <xf numFmtId="49" fontId="5" fillId="0" borderId="14" xfId="0" applyNumberFormat="1" applyFont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6" fillId="0" borderId="0" xfId="0" applyFont="1"/>
    <xf numFmtId="0" fontId="5" fillId="0" borderId="14" xfId="0" applyFont="1" applyBorder="1"/>
    <xf numFmtId="164" fontId="2" fillId="0" borderId="0" xfId="0" applyNumberFormat="1" applyFont="1" applyBorder="1" applyAlignment="1" applyProtection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3" fillId="2" borderId="7" xfId="0" applyNumberFormat="1" applyFont="1" applyFill="1" applyBorder="1" applyAlignment="1" applyProtection="1">
      <alignment horizontal="center" vertical="center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165" fontId="3" fillId="2" borderId="10" xfId="0" applyNumberFormat="1" applyFont="1" applyFill="1" applyBorder="1" applyAlignment="1" applyProtection="1">
      <alignment horizontal="center" vertical="center"/>
      <protection locked="0"/>
    </xf>
    <xf numFmtId="165" fontId="3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/>
    <xf numFmtId="0" fontId="0" fillId="0" borderId="0" xfId="0" applyAlignment="1"/>
    <xf numFmtId="1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3" fillId="2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3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8" fontId="1" fillId="0" borderId="1" xfId="0" applyNumberFormat="1" applyFont="1" applyBorder="1"/>
    <xf numFmtId="44" fontId="1" fillId="0" borderId="1" xfId="1" applyFont="1" applyBorder="1"/>
    <xf numFmtId="14" fontId="0" fillId="0" borderId="0" xfId="0" applyNumberFormat="1"/>
    <xf numFmtId="0" fontId="0" fillId="0" borderId="1" xfId="0" applyNumberFormat="1" applyBorder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3" fillId="0" borderId="18" xfId="0" quotePrefix="1" applyFont="1" applyBorder="1" applyAlignment="1">
      <alignment horizontal="center"/>
    </xf>
    <xf numFmtId="14" fontId="6" fillId="0" borderId="0" xfId="0" applyNumberFormat="1" applyFont="1" applyBorder="1"/>
    <xf numFmtId="165" fontId="3" fillId="2" borderId="19" xfId="0" applyNumberFormat="1" applyFont="1" applyFill="1" applyBorder="1" applyAlignment="1" applyProtection="1">
      <alignment horizontal="center" vertical="center"/>
      <protection locked="0"/>
    </xf>
    <xf numFmtId="165" fontId="3" fillId="2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3925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6"/>
  <sheetViews>
    <sheetView zoomScaleNormal="100" workbookViewId="0">
      <pane ySplit="1" topLeftCell="A17" activePane="bottomLeft" state="frozen"/>
      <selection pane="bottomLeft" activeCell="H186" sqref="H2:H186"/>
    </sheetView>
  </sheetViews>
  <sheetFormatPr defaultRowHeight="15.75" x14ac:dyDescent="0.25"/>
  <cols>
    <col min="1" max="1" width="12.7109375" style="4" customWidth="1"/>
    <col min="2" max="2" width="10.42578125" style="4" customWidth="1"/>
    <col min="3" max="6" width="12.7109375" style="1" customWidth="1"/>
    <col min="7" max="8" width="18.7109375" style="2" customWidth="1"/>
    <col min="9" max="9" width="9.7109375" bestFit="1" customWidth="1"/>
  </cols>
  <sheetData>
    <row r="1" spans="1:8" x14ac:dyDescent="0.25">
      <c r="A1" s="4" t="s">
        <v>10</v>
      </c>
      <c r="B1" s="4" t="s">
        <v>0</v>
      </c>
      <c r="C1" s="1" t="s">
        <v>11</v>
      </c>
      <c r="D1" s="1" t="s">
        <v>1</v>
      </c>
      <c r="E1" s="1" t="s">
        <v>2</v>
      </c>
      <c r="F1" s="1" t="s">
        <v>9</v>
      </c>
      <c r="G1" s="2" t="s">
        <v>4</v>
      </c>
      <c r="H1" s="2" t="s">
        <v>3</v>
      </c>
    </row>
    <row r="2" spans="1:8" x14ac:dyDescent="0.25">
      <c r="A2" s="4">
        <v>42886</v>
      </c>
      <c r="B2" s="4" t="s">
        <v>169</v>
      </c>
      <c r="C2" s="1">
        <v>2008</v>
      </c>
      <c r="D2" s="1" t="s">
        <v>61</v>
      </c>
      <c r="E2" s="1" t="s">
        <v>117</v>
      </c>
      <c r="F2" s="1">
        <v>4</v>
      </c>
      <c r="G2" s="2">
        <v>2868.26</v>
      </c>
      <c r="H2" s="2">
        <v>451</v>
      </c>
    </row>
    <row r="3" spans="1:8" x14ac:dyDescent="0.25">
      <c r="A3" s="4">
        <v>42885</v>
      </c>
      <c r="B3" s="4" t="s">
        <v>167</v>
      </c>
      <c r="C3" s="1">
        <v>2016</v>
      </c>
      <c r="D3" s="1" t="s">
        <v>21</v>
      </c>
      <c r="E3" s="1" t="s">
        <v>22</v>
      </c>
      <c r="F3" s="1">
        <v>6</v>
      </c>
      <c r="G3" s="2">
        <v>2384.5</v>
      </c>
      <c r="H3" s="2">
        <v>1324</v>
      </c>
    </row>
    <row r="4" spans="1:8" x14ac:dyDescent="0.25">
      <c r="A4" s="4">
        <v>42907</v>
      </c>
      <c r="B4" s="4" t="s">
        <v>265</v>
      </c>
      <c r="C4" s="1">
        <v>2014</v>
      </c>
      <c r="D4" s="1" t="s">
        <v>241</v>
      </c>
      <c r="E4" s="1" t="s">
        <v>242</v>
      </c>
      <c r="F4" s="1">
        <v>6</v>
      </c>
      <c r="G4" s="2">
        <v>-840</v>
      </c>
      <c r="H4" s="2">
        <v>3172.92</v>
      </c>
    </row>
    <row r="5" spans="1:8" x14ac:dyDescent="0.25">
      <c r="A5" s="4">
        <v>42916</v>
      </c>
      <c r="B5" s="45">
        <v>73058304</v>
      </c>
      <c r="C5" s="1">
        <v>2007</v>
      </c>
      <c r="D5" s="1" t="s">
        <v>245</v>
      </c>
      <c r="E5" s="1" t="s">
        <v>246</v>
      </c>
      <c r="F5" s="1">
        <v>6</v>
      </c>
      <c r="G5" s="2">
        <v>437.91</v>
      </c>
      <c r="H5" s="2">
        <v>0</v>
      </c>
    </row>
    <row r="6" spans="1:8" x14ac:dyDescent="0.25">
      <c r="A6" s="4">
        <v>42859</v>
      </c>
      <c r="B6" s="4" t="s">
        <v>28</v>
      </c>
      <c r="C6" s="1">
        <v>2016</v>
      </c>
      <c r="D6" s="1" t="s">
        <v>21</v>
      </c>
      <c r="E6" s="1" t="s">
        <v>22</v>
      </c>
      <c r="F6" s="1">
        <v>7</v>
      </c>
      <c r="G6" s="2">
        <v>-856</v>
      </c>
      <c r="H6" s="2">
        <v>1440</v>
      </c>
    </row>
    <row r="7" spans="1:8" x14ac:dyDescent="0.25">
      <c r="A7" s="4">
        <v>42881</v>
      </c>
      <c r="B7" s="4" t="s">
        <v>148</v>
      </c>
      <c r="C7" s="1">
        <v>2015</v>
      </c>
      <c r="D7" s="1" t="s">
        <v>21</v>
      </c>
      <c r="E7" s="1" t="s">
        <v>50</v>
      </c>
      <c r="F7" s="1">
        <v>7</v>
      </c>
      <c r="G7" s="2">
        <v>-410</v>
      </c>
      <c r="H7" s="2">
        <v>2547.08</v>
      </c>
    </row>
    <row r="8" spans="1:8" x14ac:dyDescent="0.25">
      <c r="A8" s="4">
        <v>42881</v>
      </c>
      <c r="B8" s="4" t="s">
        <v>149</v>
      </c>
      <c r="C8" s="1">
        <v>2014</v>
      </c>
      <c r="D8" s="1" t="s">
        <v>21</v>
      </c>
      <c r="E8" s="1" t="s">
        <v>97</v>
      </c>
      <c r="F8" s="1">
        <v>7</v>
      </c>
      <c r="G8" s="2">
        <v>-840</v>
      </c>
      <c r="H8" s="2">
        <v>3060.6</v>
      </c>
    </row>
    <row r="9" spans="1:8" x14ac:dyDescent="0.25">
      <c r="A9" s="4">
        <v>42889</v>
      </c>
      <c r="B9" s="4" t="s">
        <v>181</v>
      </c>
      <c r="C9" s="1">
        <v>2009</v>
      </c>
      <c r="D9" s="1" t="s">
        <v>182</v>
      </c>
      <c r="E9" s="1" t="s">
        <v>183</v>
      </c>
      <c r="F9" s="1">
        <v>7</v>
      </c>
      <c r="G9" s="2">
        <v>4884.5</v>
      </c>
      <c r="H9" s="2">
        <v>0</v>
      </c>
    </row>
    <row r="10" spans="1:8" x14ac:dyDescent="0.25">
      <c r="A10" s="4">
        <v>42895</v>
      </c>
      <c r="B10" s="4" t="s">
        <v>208</v>
      </c>
      <c r="C10" s="1">
        <v>2007</v>
      </c>
      <c r="D10" s="1" t="s">
        <v>21</v>
      </c>
      <c r="E10" s="1" t="s">
        <v>24</v>
      </c>
      <c r="F10" s="1">
        <v>7</v>
      </c>
      <c r="G10" s="2">
        <v>1701.45</v>
      </c>
      <c r="H10" s="2">
        <v>0</v>
      </c>
    </row>
    <row r="11" spans="1:8" x14ac:dyDescent="0.25">
      <c r="A11" s="4">
        <v>42901</v>
      </c>
      <c r="B11" s="4" t="s">
        <v>230</v>
      </c>
      <c r="C11" s="1">
        <v>2012</v>
      </c>
      <c r="D11" s="1" t="s">
        <v>21</v>
      </c>
      <c r="E11" s="1" t="s">
        <v>231</v>
      </c>
      <c r="F11" s="1">
        <v>7</v>
      </c>
      <c r="G11" s="2">
        <v>1884.5</v>
      </c>
      <c r="H11" s="2">
        <v>0</v>
      </c>
    </row>
    <row r="12" spans="1:8" x14ac:dyDescent="0.25">
      <c r="A12" s="4">
        <v>42910</v>
      </c>
      <c r="B12" s="4" t="s">
        <v>278</v>
      </c>
      <c r="C12" s="1">
        <v>2007</v>
      </c>
      <c r="D12" s="1" t="s">
        <v>241</v>
      </c>
      <c r="E12" s="1" t="s">
        <v>260</v>
      </c>
      <c r="F12" s="1">
        <v>7</v>
      </c>
      <c r="G12" s="2">
        <v>1710</v>
      </c>
      <c r="H12" s="2">
        <v>0</v>
      </c>
    </row>
    <row r="13" spans="1:8" x14ac:dyDescent="0.25">
      <c r="A13" s="4">
        <v>42915</v>
      </c>
      <c r="B13" s="4" t="s">
        <v>301</v>
      </c>
      <c r="C13" s="1">
        <v>2008</v>
      </c>
      <c r="D13" s="1" t="s">
        <v>302</v>
      </c>
      <c r="E13" s="1" t="s">
        <v>303</v>
      </c>
      <c r="F13" s="1">
        <v>7</v>
      </c>
      <c r="G13" s="2">
        <v>407.35</v>
      </c>
      <c r="H13" s="2">
        <v>0</v>
      </c>
    </row>
    <row r="14" spans="1:8" x14ac:dyDescent="0.25">
      <c r="A14" s="4">
        <v>42870</v>
      </c>
      <c r="B14" s="45">
        <v>52272295</v>
      </c>
      <c r="C14" s="1">
        <v>2005</v>
      </c>
      <c r="D14" s="1" t="s">
        <v>90</v>
      </c>
      <c r="E14" s="1" t="s">
        <v>91</v>
      </c>
      <c r="F14" s="1">
        <v>8</v>
      </c>
      <c r="G14" s="2">
        <v>1101.29</v>
      </c>
      <c r="H14" s="2">
        <v>0</v>
      </c>
    </row>
    <row r="15" spans="1:8" x14ac:dyDescent="0.25">
      <c r="A15" s="4">
        <v>42887</v>
      </c>
      <c r="B15" s="4" t="s">
        <v>174</v>
      </c>
      <c r="C15" s="1">
        <v>2013</v>
      </c>
      <c r="D15" s="1" t="s">
        <v>21</v>
      </c>
      <c r="E15" s="1" t="s">
        <v>22</v>
      </c>
      <c r="F15" s="1">
        <v>8</v>
      </c>
      <c r="G15" s="2">
        <v>-865.5</v>
      </c>
      <c r="H15" s="2">
        <v>2502.02</v>
      </c>
    </row>
    <row r="16" spans="1:8" x14ac:dyDescent="0.25">
      <c r="A16" s="4">
        <v>42906</v>
      </c>
      <c r="B16" s="4" t="s">
        <v>258</v>
      </c>
      <c r="C16" s="1">
        <v>2008</v>
      </c>
      <c r="D16" s="1" t="s">
        <v>241</v>
      </c>
      <c r="E16" s="1" t="s">
        <v>256</v>
      </c>
      <c r="F16" s="1">
        <v>8</v>
      </c>
      <c r="G16" s="2">
        <v>407.35</v>
      </c>
      <c r="H16" s="2">
        <v>0</v>
      </c>
    </row>
    <row r="17" spans="1:8" x14ac:dyDescent="0.25">
      <c r="A17" s="4">
        <v>42860</v>
      </c>
      <c r="B17" s="4" t="s">
        <v>31</v>
      </c>
      <c r="C17" s="1">
        <v>2014</v>
      </c>
      <c r="D17" s="1" t="s">
        <v>21</v>
      </c>
      <c r="E17" s="1" t="s">
        <v>32</v>
      </c>
      <c r="F17" s="1">
        <v>9</v>
      </c>
      <c r="G17" s="2">
        <v>-874</v>
      </c>
      <c r="H17" s="2">
        <v>1976</v>
      </c>
    </row>
    <row r="18" spans="1:8" x14ac:dyDescent="0.25">
      <c r="A18" s="4">
        <v>42912</v>
      </c>
      <c r="B18" s="45">
        <v>80216040</v>
      </c>
      <c r="C18" s="1">
        <v>2008</v>
      </c>
      <c r="D18" s="1" t="s">
        <v>284</v>
      </c>
      <c r="E18" s="1" t="s">
        <v>285</v>
      </c>
      <c r="F18" s="1">
        <v>9</v>
      </c>
      <c r="G18" s="2">
        <v>3604.92</v>
      </c>
      <c r="H18" s="2">
        <v>0</v>
      </c>
    </row>
    <row r="19" spans="1:8" x14ac:dyDescent="0.25">
      <c r="A19" s="4">
        <v>42857</v>
      </c>
      <c r="B19" s="4" t="s">
        <v>20</v>
      </c>
      <c r="C19" s="1">
        <v>2003</v>
      </c>
      <c r="D19" s="1" t="s">
        <v>21</v>
      </c>
      <c r="E19" s="1" t="s">
        <v>22</v>
      </c>
      <c r="F19" s="1">
        <v>10</v>
      </c>
      <c r="G19" s="2">
        <v>670</v>
      </c>
      <c r="H19" s="2">
        <v>0</v>
      </c>
    </row>
    <row r="20" spans="1:8" x14ac:dyDescent="0.25">
      <c r="A20" s="4">
        <v>42864</v>
      </c>
      <c r="B20" s="4" t="s">
        <v>48</v>
      </c>
      <c r="C20" s="1">
        <v>2014</v>
      </c>
      <c r="D20" s="1" t="s">
        <v>21</v>
      </c>
      <c r="E20" s="1" t="s">
        <v>34</v>
      </c>
      <c r="F20" s="1">
        <v>10</v>
      </c>
      <c r="G20" s="2">
        <v>-856</v>
      </c>
      <c r="H20" s="2">
        <v>1200</v>
      </c>
    </row>
    <row r="21" spans="1:8" x14ac:dyDescent="0.25">
      <c r="A21" s="4">
        <v>42881</v>
      </c>
      <c r="B21" s="4" t="s">
        <v>146</v>
      </c>
      <c r="C21" s="1">
        <v>2012</v>
      </c>
      <c r="D21" s="1" t="s">
        <v>90</v>
      </c>
      <c r="E21" s="1" t="s">
        <v>147</v>
      </c>
      <c r="F21" s="1">
        <v>10</v>
      </c>
      <c r="G21" s="2">
        <v>2140</v>
      </c>
      <c r="H21" s="2">
        <v>2672.46</v>
      </c>
    </row>
    <row r="22" spans="1:8" x14ac:dyDescent="0.25">
      <c r="A22" s="4">
        <v>42906</v>
      </c>
      <c r="B22" s="4" t="s">
        <v>257</v>
      </c>
      <c r="C22" s="1">
        <v>2004</v>
      </c>
      <c r="D22" s="1" t="s">
        <v>241</v>
      </c>
      <c r="E22" s="1" t="s">
        <v>242</v>
      </c>
      <c r="F22" s="1">
        <v>10</v>
      </c>
      <c r="G22" s="2">
        <v>-31.54</v>
      </c>
      <c r="H22" s="2">
        <v>0</v>
      </c>
    </row>
    <row r="23" spans="1:8" x14ac:dyDescent="0.25">
      <c r="A23" s="4">
        <v>42906</v>
      </c>
      <c r="B23" s="4" t="s">
        <v>259</v>
      </c>
      <c r="C23" s="1">
        <v>2014</v>
      </c>
      <c r="D23" s="1" t="s">
        <v>241</v>
      </c>
      <c r="E23" s="1" t="s">
        <v>260</v>
      </c>
      <c r="F23" s="1">
        <v>10</v>
      </c>
      <c r="G23" s="2">
        <v>-854.67</v>
      </c>
      <c r="H23" s="2">
        <v>1709</v>
      </c>
    </row>
    <row r="24" spans="1:8" x14ac:dyDescent="0.25">
      <c r="A24" s="4">
        <v>42882</v>
      </c>
      <c r="B24" s="4" t="s">
        <v>152</v>
      </c>
      <c r="C24" s="1">
        <v>2013</v>
      </c>
      <c r="D24" s="1" t="s">
        <v>61</v>
      </c>
      <c r="E24" s="1" t="s">
        <v>153</v>
      </c>
      <c r="F24" s="1">
        <v>11</v>
      </c>
      <c r="G24" s="2">
        <v>1884.5</v>
      </c>
      <c r="H24" s="2">
        <v>0</v>
      </c>
    </row>
    <row r="25" spans="1:8" x14ac:dyDescent="0.25">
      <c r="A25" s="4">
        <v>42886</v>
      </c>
      <c r="B25" s="4" t="s">
        <v>170</v>
      </c>
      <c r="C25" s="1">
        <v>2016</v>
      </c>
      <c r="D25" s="1" t="s">
        <v>21</v>
      </c>
      <c r="E25" s="1" t="s">
        <v>22</v>
      </c>
      <c r="F25" s="1">
        <v>11</v>
      </c>
      <c r="G25" s="2">
        <v>384.5</v>
      </c>
      <c r="H25" s="2">
        <v>822.23</v>
      </c>
    </row>
    <row r="26" spans="1:8" x14ac:dyDescent="0.25">
      <c r="A26" s="4">
        <v>42872</v>
      </c>
      <c r="B26" s="4" t="s">
        <v>99</v>
      </c>
      <c r="C26" s="1">
        <v>2001</v>
      </c>
      <c r="D26" s="1" t="s">
        <v>53</v>
      </c>
      <c r="E26" s="1" t="s">
        <v>54</v>
      </c>
      <c r="F26" s="1">
        <v>12</v>
      </c>
      <c r="G26" s="2">
        <v>1231.8499999999999</v>
      </c>
      <c r="H26" s="2">
        <v>0</v>
      </c>
    </row>
    <row r="27" spans="1:8" x14ac:dyDescent="0.25">
      <c r="A27" s="4">
        <v>42888</v>
      </c>
      <c r="B27" s="4" t="s">
        <v>175</v>
      </c>
      <c r="C27" s="1">
        <v>2007</v>
      </c>
      <c r="D27" s="1" t="s">
        <v>21</v>
      </c>
      <c r="E27" s="1" t="s">
        <v>97</v>
      </c>
      <c r="F27" s="1">
        <v>12</v>
      </c>
      <c r="G27" s="2">
        <v>1934.5</v>
      </c>
      <c r="H27" s="2">
        <v>0</v>
      </c>
    </row>
    <row r="28" spans="1:8" x14ac:dyDescent="0.25">
      <c r="A28" s="4">
        <v>42893</v>
      </c>
      <c r="B28" s="4" t="s">
        <v>196</v>
      </c>
      <c r="C28" s="1">
        <v>2005</v>
      </c>
      <c r="D28" s="1" t="s">
        <v>65</v>
      </c>
      <c r="E28" s="1" t="s">
        <v>197</v>
      </c>
      <c r="F28" s="1">
        <v>12</v>
      </c>
      <c r="G28" s="2">
        <v>967.35</v>
      </c>
      <c r="H28" s="2">
        <v>0</v>
      </c>
    </row>
    <row r="29" spans="1:8" x14ac:dyDescent="0.25">
      <c r="A29" s="4">
        <v>42860</v>
      </c>
      <c r="B29" s="4" t="s">
        <v>33</v>
      </c>
      <c r="C29" s="1">
        <v>2007</v>
      </c>
      <c r="D29" s="1" t="s">
        <v>21</v>
      </c>
      <c r="E29" s="1" t="s">
        <v>34</v>
      </c>
      <c r="F29" s="1">
        <v>13</v>
      </c>
      <c r="G29" s="2">
        <v>2348</v>
      </c>
      <c r="H29" s="2">
        <v>0</v>
      </c>
    </row>
    <row r="30" spans="1:8" x14ac:dyDescent="0.25">
      <c r="A30" s="4">
        <v>42861</v>
      </c>
      <c r="B30" s="4" t="s">
        <v>38</v>
      </c>
      <c r="C30" s="1">
        <v>2011</v>
      </c>
      <c r="D30" s="1" t="s">
        <v>21</v>
      </c>
      <c r="E30" s="1" t="s">
        <v>36</v>
      </c>
      <c r="F30" s="1">
        <v>13</v>
      </c>
      <c r="G30" s="2">
        <v>856</v>
      </c>
      <c r="H30" s="2">
        <v>405</v>
      </c>
    </row>
    <row r="31" spans="1:8" x14ac:dyDescent="0.25">
      <c r="A31" s="4">
        <v>42865</v>
      </c>
      <c r="B31" s="4" t="s">
        <v>52</v>
      </c>
      <c r="C31" s="1">
        <v>2015</v>
      </c>
      <c r="D31" s="1" t="s">
        <v>53</v>
      </c>
      <c r="E31" s="1" t="s">
        <v>54</v>
      </c>
      <c r="F31" s="1">
        <v>13</v>
      </c>
      <c r="G31" s="2">
        <v>1159</v>
      </c>
      <c r="H31" s="2">
        <v>1223</v>
      </c>
    </row>
    <row r="32" spans="1:8" x14ac:dyDescent="0.25">
      <c r="A32" s="4">
        <v>42868</v>
      </c>
      <c r="B32" s="4" t="s">
        <v>82</v>
      </c>
      <c r="C32" s="1">
        <v>2014</v>
      </c>
      <c r="D32" s="1" t="s">
        <v>26</v>
      </c>
      <c r="E32" s="1" t="s">
        <v>83</v>
      </c>
      <c r="F32" s="1">
        <v>13</v>
      </c>
      <c r="G32" s="2">
        <v>2045.8</v>
      </c>
      <c r="H32" s="2">
        <v>0</v>
      </c>
    </row>
    <row r="33" spans="1:8" x14ac:dyDescent="0.25">
      <c r="A33" s="4">
        <v>42878</v>
      </c>
      <c r="B33" s="4" t="s">
        <v>124</v>
      </c>
      <c r="C33" s="1">
        <v>2008</v>
      </c>
      <c r="D33" s="1" t="s">
        <v>125</v>
      </c>
      <c r="E33" s="1" t="s">
        <v>126</v>
      </c>
      <c r="F33" s="1">
        <v>13</v>
      </c>
      <c r="G33" s="2">
        <v>1635.5</v>
      </c>
      <c r="H33" s="2">
        <v>100</v>
      </c>
    </row>
    <row r="34" spans="1:8" x14ac:dyDescent="0.25">
      <c r="A34" s="4">
        <v>42879</v>
      </c>
      <c r="B34" s="4" t="s">
        <v>136</v>
      </c>
      <c r="C34" s="1">
        <v>2016</v>
      </c>
      <c r="D34" s="1" t="s">
        <v>21</v>
      </c>
      <c r="E34" s="1" t="s">
        <v>30</v>
      </c>
      <c r="F34" s="1">
        <v>13</v>
      </c>
      <c r="G34" s="2">
        <v>1279.5</v>
      </c>
      <c r="H34" s="2">
        <v>200</v>
      </c>
    </row>
    <row r="35" spans="1:8" x14ac:dyDescent="0.25">
      <c r="A35" s="4">
        <v>42885</v>
      </c>
      <c r="B35" s="4" t="s">
        <v>168</v>
      </c>
      <c r="C35" s="1">
        <v>2005</v>
      </c>
      <c r="D35" s="1" t="s">
        <v>21</v>
      </c>
      <c r="E35" s="1" t="s">
        <v>34</v>
      </c>
      <c r="F35" s="1">
        <v>13</v>
      </c>
      <c r="G35" s="2">
        <v>311.25</v>
      </c>
      <c r="H35" s="2">
        <v>0</v>
      </c>
    </row>
    <row r="36" spans="1:8" x14ac:dyDescent="0.25">
      <c r="A36" s="4">
        <v>42893</v>
      </c>
      <c r="B36" s="4" t="s">
        <v>198</v>
      </c>
      <c r="C36" s="1">
        <v>2015</v>
      </c>
      <c r="D36" s="1" t="s">
        <v>61</v>
      </c>
      <c r="E36" s="1" t="s">
        <v>178</v>
      </c>
      <c r="F36" s="1">
        <v>13</v>
      </c>
      <c r="G36" s="2">
        <v>84.5</v>
      </c>
      <c r="H36" s="2">
        <v>1075</v>
      </c>
    </row>
    <row r="37" spans="1:8" x14ac:dyDescent="0.25">
      <c r="A37" s="4">
        <v>42901</v>
      </c>
      <c r="B37" s="4" t="s">
        <v>229</v>
      </c>
      <c r="C37" s="1">
        <v>2014</v>
      </c>
      <c r="D37" s="1" t="s">
        <v>80</v>
      </c>
      <c r="E37" s="1" t="s">
        <v>81</v>
      </c>
      <c r="F37" s="1">
        <v>13</v>
      </c>
      <c r="G37" s="2">
        <v>2521.52</v>
      </c>
      <c r="H37" s="2">
        <v>200</v>
      </c>
    </row>
    <row r="38" spans="1:8" x14ac:dyDescent="0.25">
      <c r="A38" s="4">
        <v>42909</v>
      </c>
      <c r="B38" s="4" t="s">
        <v>274</v>
      </c>
      <c r="C38" s="1">
        <v>2008</v>
      </c>
      <c r="D38" s="1" t="s">
        <v>275</v>
      </c>
      <c r="E38" s="1" t="s">
        <v>276</v>
      </c>
      <c r="F38" s="1">
        <v>13</v>
      </c>
      <c r="G38" s="2">
        <v>2134.5</v>
      </c>
      <c r="H38" s="2">
        <v>0</v>
      </c>
    </row>
    <row r="39" spans="1:8" x14ac:dyDescent="0.25">
      <c r="A39" s="4">
        <v>42868</v>
      </c>
      <c r="B39" s="4" t="s">
        <v>68</v>
      </c>
      <c r="C39" s="1">
        <v>2013</v>
      </c>
      <c r="D39" s="1" t="s">
        <v>69</v>
      </c>
      <c r="E39" s="1" t="s">
        <v>70</v>
      </c>
      <c r="F39" s="1">
        <v>14</v>
      </c>
      <c r="G39" s="2">
        <v>1384</v>
      </c>
      <c r="H39" s="2">
        <v>2357</v>
      </c>
    </row>
    <row r="40" spans="1:8" x14ac:dyDescent="0.25">
      <c r="A40" s="4">
        <v>42863</v>
      </c>
      <c r="B40" s="4" t="s">
        <v>43</v>
      </c>
      <c r="C40" s="1">
        <v>2014</v>
      </c>
      <c r="D40" s="1" t="s">
        <v>21</v>
      </c>
      <c r="E40" s="1" t="s">
        <v>22</v>
      </c>
      <c r="F40" s="1">
        <v>15</v>
      </c>
      <c r="G40" s="2">
        <v>411</v>
      </c>
      <c r="H40" s="2">
        <v>1507</v>
      </c>
    </row>
    <row r="41" spans="1:8" x14ac:dyDescent="0.25">
      <c r="A41" s="4">
        <v>42880</v>
      </c>
      <c r="B41" s="4" t="s">
        <v>140</v>
      </c>
      <c r="C41" s="1">
        <v>2004</v>
      </c>
      <c r="D41" s="1" t="s">
        <v>141</v>
      </c>
      <c r="E41" s="1" t="s">
        <v>142</v>
      </c>
      <c r="F41" s="1">
        <v>15</v>
      </c>
      <c r="G41" s="2">
        <v>1312</v>
      </c>
      <c r="H41" s="2">
        <v>0</v>
      </c>
    </row>
    <row r="42" spans="1:8" x14ac:dyDescent="0.25">
      <c r="A42" s="4">
        <v>42864</v>
      </c>
      <c r="B42" s="4" t="s">
        <v>47</v>
      </c>
      <c r="C42" s="1">
        <v>2014</v>
      </c>
      <c r="D42" s="1" t="s">
        <v>21</v>
      </c>
      <c r="E42" s="1" t="s">
        <v>24</v>
      </c>
      <c r="F42" s="1">
        <v>16</v>
      </c>
      <c r="G42" s="2">
        <v>812</v>
      </c>
      <c r="H42" s="2">
        <v>415</v>
      </c>
    </row>
    <row r="43" spans="1:8" x14ac:dyDescent="0.25">
      <c r="A43" s="4">
        <v>42871</v>
      </c>
      <c r="B43" s="4" t="s">
        <v>93</v>
      </c>
      <c r="C43" s="1">
        <v>2013</v>
      </c>
      <c r="D43" s="1" t="s">
        <v>94</v>
      </c>
      <c r="E43" s="1" t="s">
        <v>95</v>
      </c>
      <c r="F43" s="1">
        <v>16</v>
      </c>
      <c r="G43" s="2">
        <v>2345.89</v>
      </c>
      <c r="H43" s="2">
        <v>0</v>
      </c>
    </row>
    <row r="44" spans="1:8" x14ac:dyDescent="0.25">
      <c r="A44" s="4">
        <v>42889</v>
      </c>
      <c r="B44" s="4" t="s">
        <v>184</v>
      </c>
      <c r="C44" s="1">
        <v>2010</v>
      </c>
      <c r="D44" s="1" t="s">
        <v>21</v>
      </c>
      <c r="E44" s="1" t="s">
        <v>97</v>
      </c>
      <c r="F44" s="1">
        <v>16</v>
      </c>
      <c r="G44" s="2">
        <v>899.45</v>
      </c>
      <c r="H44" s="2">
        <v>0</v>
      </c>
    </row>
    <row r="45" spans="1:8" x14ac:dyDescent="0.25">
      <c r="A45" s="4">
        <v>42893</v>
      </c>
      <c r="B45" s="4" t="s">
        <v>200</v>
      </c>
      <c r="C45" s="1">
        <v>2015</v>
      </c>
      <c r="D45" s="1" t="s">
        <v>40</v>
      </c>
      <c r="E45" s="1" t="s">
        <v>201</v>
      </c>
      <c r="F45" s="1">
        <v>16</v>
      </c>
      <c r="G45" s="2">
        <v>2604.5</v>
      </c>
      <c r="H45" s="2">
        <v>459</v>
      </c>
    </row>
    <row r="46" spans="1:8" x14ac:dyDescent="0.25">
      <c r="A46" s="4">
        <v>42903</v>
      </c>
      <c r="B46" s="4" t="s">
        <v>244</v>
      </c>
      <c r="C46" s="1">
        <v>2007</v>
      </c>
      <c r="D46" s="1" t="s">
        <v>245</v>
      </c>
      <c r="E46" s="1" t="s">
        <v>246</v>
      </c>
      <c r="F46" s="1">
        <v>16</v>
      </c>
      <c r="G46" s="2">
        <v>1984.5</v>
      </c>
      <c r="H46" s="2">
        <v>137.49</v>
      </c>
    </row>
    <row r="47" spans="1:8" x14ac:dyDescent="0.25">
      <c r="A47" s="4">
        <v>42895</v>
      </c>
      <c r="B47" s="45">
        <v>70176314</v>
      </c>
      <c r="C47" s="1">
        <v>2007</v>
      </c>
      <c r="D47" s="1" t="s">
        <v>53</v>
      </c>
      <c r="E47" s="1" t="s">
        <v>211</v>
      </c>
      <c r="F47" s="1">
        <v>17</v>
      </c>
      <c r="G47" s="2">
        <v>1960</v>
      </c>
      <c r="H47" s="2">
        <v>0</v>
      </c>
    </row>
    <row r="48" spans="1:8" x14ac:dyDescent="0.25">
      <c r="A48" s="4">
        <v>42912</v>
      </c>
      <c r="B48" s="4" t="s">
        <v>286</v>
      </c>
      <c r="C48" s="1">
        <v>2016</v>
      </c>
      <c r="D48" s="1" t="s">
        <v>245</v>
      </c>
      <c r="E48" s="1" t="s">
        <v>246</v>
      </c>
      <c r="F48" s="1">
        <v>17</v>
      </c>
      <c r="G48" s="2">
        <v>-415.5</v>
      </c>
      <c r="H48" s="2">
        <v>0</v>
      </c>
    </row>
    <row r="49" spans="1:8" x14ac:dyDescent="0.25">
      <c r="A49" s="4">
        <v>42866</v>
      </c>
      <c r="B49" s="4" t="s">
        <v>57</v>
      </c>
      <c r="C49" s="1">
        <v>2006</v>
      </c>
      <c r="D49" s="1" t="s">
        <v>21</v>
      </c>
      <c r="E49" s="1" t="s">
        <v>34</v>
      </c>
      <c r="F49" s="1">
        <v>18</v>
      </c>
      <c r="G49" s="2">
        <v>2080</v>
      </c>
      <c r="H49" s="2">
        <v>108</v>
      </c>
    </row>
    <row r="50" spans="1:8" x14ac:dyDescent="0.25">
      <c r="A50" s="4">
        <v>42893</v>
      </c>
      <c r="B50" s="4" t="s">
        <v>190</v>
      </c>
      <c r="C50" s="1">
        <v>2011</v>
      </c>
      <c r="D50" s="1" t="s">
        <v>191</v>
      </c>
      <c r="E50" s="1" t="s">
        <v>192</v>
      </c>
      <c r="F50" s="1">
        <v>18</v>
      </c>
      <c r="G50" s="2">
        <v>1384.5</v>
      </c>
      <c r="H50" s="2">
        <v>0</v>
      </c>
    </row>
    <row r="51" spans="1:8" x14ac:dyDescent="0.25">
      <c r="A51" s="4">
        <v>42868</v>
      </c>
      <c r="B51" s="4" t="s">
        <v>74</v>
      </c>
      <c r="C51" s="1">
        <v>2006</v>
      </c>
      <c r="D51" s="1" t="s">
        <v>21</v>
      </c>
      <c r="E51" s="1" t="s">
        <v>50</v>
      </c>
      <c r="F51" s="1">
        <v>20</v>
      </c>
      <c r="G51" s="2">
        <v>1195</v>
      </c>
      <c r="H51" s="2">
        <v>0</v>
      </c>
    </row>
    <row r="52" spans="1:8" x14ac:dyDescent="0.25">
      <c r="A52" s="4">
        <v>42882</v>
      </c>
      <c r="B52" s="4" t="s">
        <v>156</v>
      </c>
      <c r="C52" s="1">
        <v>2015</v>
      </c>
      <c r="D52" s="1" t="s">
        <v>21</v>
      </c>
      <c r="E52" s="1" t="s">
        <v>34</v>
      </c>
      <c r="F52" s="1">
        <v>20</v>
      </c>
      <c r="G52" s="2">
        <v>-555.5</v>
      </c>
      <c r="H52" s="2">
        <v>2387.6799999999998</v>
      </c>
    </row>
    <row r="53" spans="1:8" x14ac:dyDescent="0.25">
      <c r="A53" s="4">
        <v>42882</v>
      </c>
      <c r="B53" s="4" t="s">
        <v>157</v>
      </c>
      <c r="C53" s="1">
        <v>2005</v>
      </c>
      <c r="D53" s="1" t="s">
        <v>61</v>
      </c>
      <c r="E53" s="1" t="s">
        <v>158</v>
      </c>
      <c r="F53" s="1">
        <v>20</v>
      </c>
      <c r="G53" s="2">
        <v>1125.73</v>
      </c>
      <c r="H53" s="2">
        <v>0</v>
      </c>
    </row>
    <row r="54" spans="1:8" x14ac:dyDescent="0.25">
      <c r="A54" s="4">
        <v>42884</v>
      </c>
      <c r="B54" s="4" t="s">
        <v>162</v>
      </c>
      <c r="C54" s="1">
        <v>2008</v>
      </c>
      <c r="D54" s="1" t="s">
        <v>26</v>
      </c>
      <c r="E54" s="1" t="s">
        <v>163</v>
      </c>
      <c r="F54" s="1">
        <v>20</v>
      </c>
      <c r="G54" s="2">
        <v>2584.5</v>
      </c>
      <c r="H54" s="2">
        <v>0</v>
      </c>
    </row>
    <row r="55" spans="1:8" x14ac:dyDescent="0.25">
      <c r="A55" s="4">
        <v>42861</v>
      </c>
      <c r="B55" s="4" t="s">
        <v>37</v>
      </c>
      <c r="C55" s="1">
        <v>2013</v>
      </c>
      <c r="D55" s="1" t="s">
        <v>21</v>
      </c>
      <c r="E55" s="1" t="s">
        <v>30</v>
      </c>
      <c r="F55" s="1">
        <v>21</v>
      </c>
      <c r="G55" s="2">
        <v>1902</v>
      </c>
      <c r="H55" s="2">
        <v>0</v>
      </c>
    </row>
    <row r="56" spans="1:8" x14ac:dyDescent="0.25">
      <c r="A56" s="4">
        <v>42867</v>
      </c>
      <c r="B56" s="4" t="s">
        <v>67</v>
      </c>
      <c r="C56" s="1">
        <v>2014</v>
      </c>
      <c r="D56" s="1" t="s">
        <v>21</v>
      </c>
      <c r="E56" s="1" t="s">
        <v>24</v>
      </c>
      <c r="F56" s="1">
        <v>21</v>
      </c>
      <c r="G56" s="2">
        <v>499</v>
      </c>
      <c r="H56" s="2">
        <v>227</v>
      </c>
    </row>
    <row r="57" spans="1:8" x14ac:dyDescent="0.25">
      <c r="A57" s="4">
        <v>42875</v>
      </c>
      <c r="B57" s="4" t="s">
        <v>116</v>
      </c>
      <c r="C57" s="1">
        <v>2013</v>
      </c>
      <c r="D57" s="1" t="s">
        <v>61</v>
      </c>
      <c r="E57" s="1" t="s">
        <v>117</v>
      </c>
      <c r="F57" s="1">
        <v>21</v>
      </c>
      <c r="G57" s="2">
        <v>2244.5</v>
      </c>
      <c r="H57" s="2">
        <v>2365</v>
      </c>
    </row>
    <row r="58" spans="1:8" x14ac:dyDescent="0.25">
      <c r="A58" s="4">
        <v>42896</v>
      </c>
      <c r="B58" s="4" t="s">
        <v>212</v>
      </c>
      <c r="C58" s="1">
        <v>2014</v>
      </c>
      <c r="D58" s="1" t="s">
        <v>21</v>
      </c>
      <c r="E58" s="1" t="s">
        <v>22</v>
      </c>
      <c r="F58" s="1">
        <v>21</v>
      </c>
      <c r="G58" s="2">
        <v>-840</v>
      </c>
      <c r="H58" s="2">
        <v>930</v>
      </c>
    </row>
    <row r="59" spans="1:8" x14ac:dyDescent="0.25">
      <c r="A59" s="4">
        <v>42914</v>
      </c>
      <c r="B59" s="4" t="s">
        <v>298</v>
      </c>
      <c r="C59" s="1">
        <v>2010</v>
      </c>
      <c r="D59" s="1" t="s">
        <v>241</v>
      </c>
      <c r="E59" s="1" t="s">
        <v>242</v>
      </c>
      <c r="F59" s="1">
        <v>21</v>
      </c>
      <c r="G59" s="2">
        <v>1805.33</v>
      </c>
      <c r="H59" s="2">
        <v>0</v>
      </c>
    </row>
    <row r="60" spans="1:8" x14ac:dyDescent="0.25">
      <c r="A60" s="4">
        <v>42875</v>
      </c>
      <c r="B60" s="45">
        <v>31282650</v>
      </c>
      <c r="C60" s="1">
        <v>2003</v>
      </c>
      <c r="D60" s="1" t="s">
        <v>69</v>
      </c>
      <c r="E60" s="1" t="s">
        <v>111</v>
      </c>
      <c r="F60" s="1">
        <v>22</v>
      </c>
      <c r="G60" s="2">
        <v>1503.5</v>
      </c>
      <c r="H60" s="2">
        <v>0</v>
      </c>
    </row>
    <row r="61" spans="1:8" x14ac:dyDescent="0.25">
      <c r="A61" s="4">
        <v>42875</v>
      </c>
      <c r="B61" s="4" t="s">
        <v>120</v>
      </c>
      <c r="C61" s="1">
        <v>2013</v>
      </c>
      <c r="D61" s="1" t="s">
        <v>94</v>
      </c>
      <c r="E61" s="1" t="s">
        <v>95</v>
      </c>
      <c r="F61" s="1">
        <v>22</v>
      </c>
      <c r="G61" s="2">
        <v>1024.5</v>
      </c>
      <c r="H61" s="2">
        <v>1712.78</v>
      </c>
    </row>
    <row r="62" spans="1:8" x14ac:dyDescent="0.25">
      <c r="A62" s="4">
        <v>42793</v>
      </c>
      <c r="B62" s="4" t="s">
        <v>154</v>
      </c>
      <c r="C62" s="1">
        <v>2007</v>
      </c>
      <c r="D62" s="1" t="s">
        <v>21</v>
      </c>
      <c r="E62" s="1" t="s">
        <v>34</v>
      </c>
      <c r="F62" s="1">
        <v>22</v>
      </c>
      <c r="G62" s="2">
        <v>3160</v>
      </c>
      <c r="H62" s="2">
        <v>1160.26</v>
      </c>
    </row>
    <row r="63" spans="1:8" x14ac:dyDescent="0.25">
      <c r="A63" s="4">
        <v>42888</v>
      </c>
      <c r="B63" s="4" t="s">
        <v>177</v>
      </c>
      <c r="C63" s="1">
        <v>2003</v>
      </c>
      <c r="D63" s="1" t="s">
        <v>61</v>
      </c>
      <c r="E63" s="1" t="s">
        <v>178</v>
      </c>
      <c r="F63" s="1">
        <v>22</v>
      </c>
      <c r="G63" s="2">
        <v>-25.5</v>
      </c>
      <c r="H63" s="2">
        <v>0</v>
      </c>
    </row>
    <row r="64" spans="1:8" x14ac:dyDescent="0.25">
      <c r="A64" s="4">
        <v>42902</v>
      </c>
      <c r="B64" s="4" t="s">
        <v>232</v>
      </c>
      <c r="C64" s="1">
        <v>2015</v>
      </c>
      <c r="D64" s="1" t="s">
        <v>21</v>
      </c>
      <c r="E64" s="1" t="s">
        <v>22</v>
      </c>
      <c r="F64" s="1">
        <v>22</v>
      </c>
      <c r="G64" s="2">
        <v>2039.5</v>
      </c>
      <c r="H64" s="2">
        <v>2081</v>
      </c>
    </row>
    <row r="65" spans="1:8" x14ac:dyDescent="0.25">
      <c r="A65" s="4">
        <v>42891</v>
      </c>
      <c r="B65" s="4" t="s">
        <v>185</v>
      </c>
      <c r="C65" s="1">
        <v>2010</v>
      </c>
      <c r="D65" s="1" t="s">
        <v>56</v>
      </c>
      <c r="E65" s="1" t="s">
        <v>186</v>
      </c>
      <c r="F65" s="1">
        <v>23</v>
      </c>
      <c r="G65" s="2">
        <v>563.5</v>
      </c>
      <c r="H65" s="2">
        <v>771.62</v>
      </c>
    </row>
    <row r="66" spans="1:8" x14ac:dyDescent="0.25">
      <c r="A66" s="4">
        <v>42898</v>
      </c>
      <c r="B66" s="4" t="s">
        <v>217</v>
      </c>
      <c r="C66" s="1">
        <v>2013</v>
      </c>
      <c r="D66" s="1" t="s">
        <v>21</v>
      </c>
      <c r="E66" s="1" t="s">
        <v>30</v>
      </c>
      <c r="F66" s="1">
        <v>23</v>
      </c>
      <c r="G66" s="2">
        <v>1539.5</v>
      </c>
      <c r="H66" s="2">
        <v>1754.95</v>
      </c>
    </row>
    <row r="67" spans="1:8" x14ac:dyDescent="0.25">
      <c r="A67" s="4">
        <v>42863</v>
      </c>
      <c r="B67" s="4" t="s">
        <v>42</v>
      </c>
      <c r="C67" s="1">
        <v>2011</v>
      </c>
      <c r="D67" s="1" t="s">
        <v>21</v>
      </c>
      <c r="E67" s="1" t="s">
        <v>24</v>
      </c>
      <c r="F67" s="1">
        <v>24</v>
      </c>
      <c r="G67" s="2">
        <v>4384</v>
      </c>
      <c r="H67" s="2">
        <v>0</v>
      </c>
    </row>
    <row r="68" spans="1:8" x14ac:dyDescent="0.25">
      <c r="A68" s="4">
        <v>42867</v>
      </c>
      <c r="B68" s="4" t="s">
        <v>64</v>
      </c>
      <c r="C68" s="1">
        <v>2014</v>
      </c>
      <c r="D68" s="1" t="s">
        <v>65</v>
      </c>
      <c r="E68" s="1" t="s">
        <v>66</v>
      </c>
      <c r="F68" s="1">
        <v>24</v>
      </c>
      <c r="G68" s="2">
        <v>-515</v>
      </c>
      <c r="H68" s="2">
        <v>635</v>
      </c>
    </row>
    <row r="69" spans="1:8" x14ac:dyDescent="0.25">
      <c r="A69" s="4">
        <v>42868</v>
      </c>
      <c r="B69" s="4" t="s">
        <v>79</v>
      </c>
      <c r="C69" s="1">
        <v>2014</v>
      </c>
      <c r="D69" s="1" t="s">
        <v>80</v>
      </c>
      <c r="E69" s="1" t="s">
        <v>81</v>
      </c>
      <c r="F69" s="1">
        <v>24</v>
      </c>
      <c r="G69" s="42">
        <v>-288.5</v>
      </c>
      <c r="H69" s="2">
        <v>1574</v>
      </c>
    </row>
    <row r="70" spans="1:8" x14ac:dyDescent="0.25">
      <c r="A70" s="4">
        <v>42871</v>
      </c>
      <c r="B70" s="4" t="s">
        <v>98</v>
      </c>
      <c r="C70" s="1">
        <v>2010</v>
      </c>
      <c r="D70" s="1" t="s">
        <v>21</v>
      </c>
      <c r="E70" s="1" t="s">
        <v>34</v>
      </c>
      <c r="F70" s="1">
        <v>25</v>
      </c>
      <c r="G70" s="2">
        <v>914.5</v>
      </c>
      <c r="H70" s="2">
        <v>423.36</v>
      </c>
    </row>
    <row r="71" spans="1:8" x14ac:dyDescent="0.25">
      <c r="A71" s="4">
        <v>42873</v>
      </c>
      <c r="B71" s="4" t="s">
        <v>100</v>
      </c>
      <c r="C71" s="1">
        <v>1999</v>
      </c>
      <c r="D71" s="1" t="s">
        <v>21</v>
      </c>
      <c r="E71" s="1" t="s">
        <v>34</v>
      </c>
      <c r="F71" s="1">
        <v>25</v>
      </c>
      <c r="G71" s="2">
        <v>882.58</v>
      </c>
      <c r="H71" s="2">
        <v>0</v>
      </c>
    </row>
    <row r="72" spans="1:8" x14ac:dyDescent="0.25">
      <c r="A72" s="4">
        <v>42914</v>
      </c>
      <c r="B72" s="4" t="s">
        <v>296</v>
      </c>
      <c r="C72" s="1">
        <v>2016</v>
      </c>
      <c r="D72" s="1" t="s">
        <v>267</v>
      </c>
      <c r="E72" s="1" t="s">
        <v>297</v>
      </c>
      <c r="F72" s="1">
        <v>25</v>
      </c>
      <c r="G72" s="2">
        <v>4589.5</v>
      </c>
      <c r="H72" s="2">
        <v>1500</v>
      </c>
    </row>
    <row r="73" spans="1:8" x14ac:dyDescent="0.25">
      <c r="A73" s="4">
        <v>42861</v>
      </c>
      <c r="B73" s="4" t="s">
        <v>35</v>
      </c>
      <c r="C73" s="1">
        <v>2014</v>
      </c>
      <c r="D73" s="1" t="s">
        <v>21</v>
      </c>
      <c r="E73" s="1" t="s">
        <v>36</v>
      </c>
      <c r="F73" s="1">
        <v>26</v>
      </c>
      <c r="G73" s="2">
        <v>1594</v>
      </c>
      <c r="H73" s="2">
        <v>1383</v>
      </c>
    </row>
    <row r="74" spans="1:8" x14ac:dyDescent="0.25">
      <c r="A74" s="4">
        <v>42863</v>
      </c>
      <c r="B74" s="4" t="s">
        <v>44</v>
      </c>
      <c r="C74" s="1">
        <v>2014</v>
      </c>
      <c r="D74" s="1" t="s">
        <v>21</v>
      </c>
      <c r="E74" s="1" t="s">
        <v>34</v>
      </c>
      <c r="F74" s="1">
        <v>26</v>
      </c>
      <c r="G74" s="2">
        <v>-507</v>
      </c>
      <c r="H74" s="2">
        <v>550</v>
      </c>
    </row>
    <row r="75" spans="1:8" x14ac:dyDescent="0.25">
      <c r="A75" s="4">
        <v>42873</v>
      </c>
      <c r="B75" s="4" t="s">
        <v>101</v>
      </c>
      <c r="C75" s="1">
        <v>2006</v>
      </c>
      <c r="D75" s="1" t="s">
        <v>21</v>
      </c>
      <c r="E75" s="1" t="s">
        <v>50</v>
      </c>
      <c r="F75" s="1">
        <v>26</v>
      </c>
      <c r="G75" s="2">
        <v>1688.15</v>
      </c>
      <c r="H75" s="2">
        <v>0</v>
      </c>
    </row>
    <row r="76" spans="1:8" x14ac:dyDescent="0.25">
      <c r="A76" s="4">
        <v>42879</v>
      </c>
      <c r="B76" s="4" t="s">
        <v>137</v>
      </c>
      <c r="C76" s="1">
        <v>2012</v>
      </c>
      <c r="D76" s="1" t="s">
        <v>21</v>
      </c>
      <c r="E76" s="1" t="s">
        <v>34</v>
      </c>
      <c r="F76" s="1">
        <v>26</v>
      </c>
      <c r="G76" s="2">
        <v>2784.5</v>
      </c>
      <c r="H76" s="2">
        <v>1478.14</v>
      </c>
    </row>
    <row r="77" spans="1:8" x14ac:dyDescent="0.25">
      <c r="A77" s="4">
        <v>42881</v>
      </c>
      <c r="B77" s="4" t="s">
        <v>144</v>
      </c>
      <c r="C77" s="1">
        <v>2004</v>
      </c>
      <c r="D77" s="1" t="s">
        <v>56</v>
      </c>
      <c r="E77" s="1" t="s">
        <v>145</v>
      </c>
      <c r="F77" s="1">
        <v>26</v>
      </c>
      <c r="G77" s="2">
        <v>1884.5</v>
      </c>
      <c r="H77" s="2">
        <v>490</v>
      </c>
    </row>
    <row r="78" spans="1:8" x14ac:dyDescent="0.25">
      <c r="A78" s="4">
        <v>42905</v>
      </c>
      <c r="B78" s="4" t="s">
        <v>254</v>
      </c>
      <c r="C78" s="1">
        <v>2014</v>
      </c>
      <c r="D78" s="1" t="s">
        <v>241</v>
      </c>
      <c r="E78" s="1" t="s">
        <v>242</v>
      </c>
      <c r="F78" s="1">
        <v>26</v>
      </c>
      <c r="G78" s="2">
        <v>1444.5</v>
      </c>
      <c r="H78" s="2">
        <v>1999</v>
      </c>
    </row>
    <row r="79" spans="1:8" x14ac:dyDescent="0.25">
      <c r="A79" s="4">
        <v>42858</v>
      </c>
      <c r="B79" s="4" t="s">
        <v>23</v>
      </c>
      <c r="C79" s="1">
        <v>2016</v>
      </c>
      <c r="D79" s="1" t="s">
        <v>21</v>
      </c>
      <c r="E79" s="1" t="s">
        <v>24</v>
      </c>
      <c r="F79" s="1">
        <v>27</v>
      </c>
      <c r="G79" s="2">
        <v>949</v>
      </c>
      <c r="H79" s="2">
        <v>300</v>
      </c>
    </row>
    <row r="80" spans="1:8" x14ac:dyDescent="0.25">
      <c r="A80" s="4">
        <v>42881</v>
      </c>
      <c r="B80" s="4" t="s">
        <v>143</v>
      </c>
      <c r="C80" s="1">
        <v>2013</v>
      </c>
      <c r="D80" s="1" t="s">
        <v>21</v>
      </c>
      <c r="E80" s="1" t="s">
        <v>24</v>
      </c>
      <c r="F80" s="1">
        <v>27</v>
      </c>
      <c r="G80" s="2">
        <v>1055.5</v>
      </c>
      <c r="H80" s="2">
        <v>427.51</v>
      </c>
    </row>
    <row r="81" spans="1:8" x14ac:dyDescent="0.25">
      <c r="A81" s="4">
        <v>42884</v>
      </c>
      <c r="B81" s="4" t="s">
        <v>159</v>
      </c>
      <c r="C81" s="1">
        <v>2012</v>
      </c>
      <c r="D81" s="1" t="s">
        <v>76</v>
      </c>
      <c r="E81" s="1" t="s">
        <v>160</v>
      </c>
      <c r="F81" s="1">
        <v>27</v>
      </c>
      <c r="G81" s="2">
        <v>3463.5</v>
      </c>
      <c r="H81" s="2">
        <v>1214.77</v>
      </c>
    </row>
    <row r="82" spans="1:8" x14ac:dyDescent="0.25">
      <c r="A82" s="4">
        <v>42905</v>
      </c>
      <c r="B82" s="4" t="s">
        <v>250</v>
      </c>
      <c r="C82" s="1">
        <v>2016</v>
      </c>
      <c r="D82" s="1" t="s">
        <v>251</v>
      </c>
      <c r="E82" s="1" t="s">
        <v>252</v>
      </c>
      <c r="F82" s="1">
        <v>27</v>
      </c>
      <c r="G82" s="2">
        <v>-430.5</v>
      </c>
      <c r="H82" s="2">
        <v>2673.57</v>
      </c>
    </row>
    <row r="83" spans="1:8" x14ac:dyDescent="0.25">
      <c r="A83" s="4">
        <v>42891</v>
      </c>
      <c r="B83" s="4" t="s">
        <v>187</v>
      </c>
      <c r="C83" s="1">
        <v>2003</v>
      </c>
      <c r="D83" s="1" t="s">
        <v>94</v>
      </c>
      <c r="E83" s="1" t="s">
        <v>188</v>
      </c>
      <c r="F83" s="1">
        <v>28</v>
      </c>
      <c r="G83" s="2">
        <v>1215.74</v>
      </c>
      <c r="H83" s="2">
        <v>0</v>
      </c>
    </row>
    <row r="84" spans="1:8" x14ac:dyDescent="0.25">
      <c r="A84" s="4">
        <v>42907</v>
      </c>
      <c r="B84" s="4" t="s">
        <v>269</v>
      </c>
      <c r="C84" s="1">
        <v>2014</v>
      </c>
      <c r="D84" s="1" t="s">
        <v>270</v>
      </c>
      <c r="E84" s="1" t="s">
        <v>271</v>
      </c>
      <c r="F84" s="1">
        <v>28</v>
      </c>
      <c r="G84" s="2">
        <v>3246.5</v>
      </c>
      <c r="H84" s="2">
        <v>0</v>
      </c>
    </row>
    <row r="85" spans="1:8" x14ac:dyDescent="0.25">
      <c r="A85" s="4">
        <v>42915</v>
      </c>
      <c r="B85" s="4" t="s">
        <v>304</v>
      </c>
      <c r="C85" s="1">
        <v>2014</v>
      </c>
      <c r="D85" s="1" t="s">
        <v>267</v>
      </c>
      <c r="E85" s="1" t="s">
        <v>305</v>
      </c>
      <c r="F85" s="1">
        <v>28</v>
      </c>
      <c r="G85" s="2">
        <v>2128.81</v>
      </c>
      <c r="H85" s="2">
        <v>1546.59</v>
      </c>
    </row>
    <row r="86" spans="1:8" x14ac:dyDescent="0.25">
      <c r="A86" s="4">
        <v>42867</v>
      </c>
      <c r="B86" s="4" t="s">
        <v>63</v>
      </c>
      <c r="C86" s="1">
        <v>2014</v>
      </c>
      <c r="D86" s="1" t="s">
        <v>21</v>
      </c>
      <c r="E86" s="1" t="s">
        <v>36</v>
      </c>
      <c r="F86" s="1">
        <v>29</v>
      </c>
      <c r="G86" s="2">
        <v>230</v>
      </c>
      <c r="H86" s="2">
        <v>0</v>
      </c>
    </row>
    <row r="87" spans="1:8" x14ac:dyDescent="0.25">
      <c r="A87" s="4">
        <v>42868</v>
      </c>
      <c r="B87" s="4" t="s">
        <v>78</v>
      </c>
      <c r="C87" s="1">
        <v>2014</v>
      </c>
      <c r="D87" s="1" t="s">
        <v>21</v>
      </c>
      <c r="E87" s="1" t="s">
        <v>34</v>
      </c>
      <c r="F87" s="1">
        <v>29</v>
      </c>
      <c r="G87" s="42">
        <v>920.79</v>
      </c>
      <c r="H87" s="2">
        <v>0</v>
      </c>
    </row>
    <row r="88" spans="1:8" x14ac:dyDescent="0.25">
      <c r="A88" s="4">
        <v>42880</v>
      </c>
      <c r="B88" s="4" t="s">
        <v>139</v>
      </c>
      <c r="C88" s="1">
        <v>2007</v>
      </c>
      <c r="D88" s="1" t="s">
        <v>21</v>
      </c>
      <c r="E88" s="1" t="s">
        <v>22</v>
      </c>
      <c r="F88" s="1">
        <v>29</v>
      </c>
      <c r="G88" s="2">
        <v>2532.37</v>
      </c>
      <c r="H88" s="2">
        <v>1441.07</v>
      </c>
    </row>
    <row r="89" spans="1:8" x14ac:dyDescent="0.25">
      <c r="A89" s="4">
        <v>42900</v>
      </c>
      <c r="B89" s="4" t="s">
        <v>225</v>
      </c>
      <c r="C89" s="1">
        <v>2016</v>
      </c>
      <c r="D89" s="1" t="s">
        <v>21</v>
      </c>
      <c r="E89" s="1" t="s">
        <v>97</v>
      </c>
      <c r="F89" s="1">
        <v>29</v>
      </c>
      <c r="G89" s="2">
        <v>1394.5</v>
      </c>
      <c r="H89" s="2">
        <v>730</v>
      </c>
    </row>
    <row r="90" spans="1:8" x14ac:dyDescent="0.25">
      <c r="A90" s="4">
        <v>42878</v>
      </c>
      <c r="B90" s="4" t="s">
        <v>135</v>
      </c>
      <c r="C90" s="1">
        <v>2013</v>
      </c>
      <c r="D90" s="1" t="s">
        <v>21</v>
      </c>
      <c r="E90" s="1" t="s">
        <v>30</v>
      </c>
      <c r="F90" s="1">
        <v>30</v>
      </c>
      <c r="G90" s="2">
        <v>1492.5</v>
      </c>
      <c r="H90" s="2">
        <v>2635.76</v>
      </c>
    </row>
    <row r="91" spans="1:8" x14ac:dyDescent="0.25">
      <c r="A91" s="4">
        <v>42878</v>
      </c>
      <c r="B91" s="4" t="s">
        <v>132</v>
      </c>
      <c r="C91" s="1">
        <v>2007</v>
      </c>
      <c r="D91" s="1" t="s">
        <v>133</v>
      </c>
      <c r="E91" s="1" t="s">
        <v>134</v>
      </c>
      <c r="F91" s="1">
        <v>32</v>
      </c>
      <c r="G91" s="2">
        <v>1297.3900000000001</v>
      </c>
      <c r="H91" s="2">
        <v>0</v>
      </c>
    </row>
    <row r="92" spans="1:8" x14ac:dyDescent="0.25">
      <c r="A92" s="4">
        <v>42875</v>
      </c>
      <c r="B92" s="4" t="s">
        <v>112</v>
      </c>
      <c r="C92" s="1">
        <v>2015</v>
      </c>
      <c r="D92" s="1" t="s">
        <v>21</v>
      </c>
      <c r="E92" s="1" t="s">
        <v>50</v>
      </c>
      <c r="F92" s="1">
        <v>33</v>
      </c>
      <c r="G92" s="2">
        <v>203.41</v>
      </c>
      <c r="H92" s="2">
        <v>0</v>
      </c>
    </row>
    <row r="93" spans="1:8" x14ac:dyDescent="0.25">
      <c r="A93" s="4">
        <v>42899</v>
      </c>
      <c r="B93" s="4" t="s">
        <v>220</v>
      </c>
      <c r="C93" s="1">
        <v>2014</v>
      </c>
      <c r="D93" s="1" t="s">
        <v>53</v>
      </c>
      <c r="E93" s="1" t="s">
        <v>221</v>
      </c>
      <c r="F93" s="1">
        <v>33</v>
      </c>
      <c r="G93" s="2">
        <v>534.5</v>
      </c>
      <c r="H93" s="2">
        <v>0</v>
      </c>
    </row>
    <row r="94" spans="1:8" x14ac:dyDescent="0.25">
      <c r="A94" s="4">
        <v>42906</v>
      </c>
      <c r="B94" s="4" t="s">
        <v>262</v>
      </c>
      <c r="C94" s="1">
        <v>2007</v>
      </c>
      <c r="D94" s="1" t="s">
        <v>251</v>
      </c>
      <c r="E94" s="1" t="s">
        <v>263</v>
      </c>
      <c r="F94" s="1">
        <v>34</v>
      </c>
      <c r="G94" s="2">
        <v>1419.75</v>
      </c>
      <c r="H94" s="2">
        <v>0</v>
      </c>
    </row>
    <row r="95" spans="1:8" x14ac:dyDescent="0.25">
      <c r="A95" s="4">
        <v>42910</v>
      </c>
      <c r="B95" s="4" t="s">
        <v>280</v>
      </c>
      <c r="C95" s="1">
        <v>2004</v>
      </c>
      <c r="D95" s="1" t="s">
        <v>281</v>
      </c>
      <c r="E95" s="1" t="s">
        <v>282</v>
      </c>
      <c r="F95" s="1">
        <v>34</v>
      </c>
      <c r="G95" s="2">
        <v>984.99</v>
      </c>
      <c r="H95" s="2">
        <v>0</v>
      </c>
    </row>
    <row r="96" spans="1:8" x14ac:dyDescent="0.25">
      <c r="A96" s="4">
        <v>42871</v>
      </c>
      <c r="B96" s="4" t="s">
        <v>96</v>
      </c>
      <c r="C96" s="1">
        <v>2014</v>
      </c>
      <c r="D96" s="1" t="s">
        <v>21</v>
      </c>
      <c r="E96" s="1" t="s">
        <v>97</v>
      </c>
      <c r="F96" s="1">
        <v>35</v>
      </c>
      <c r="G96" s="2">
        <v>544.5</v>
      </c>
      <c r="H96" s="2">
        <v>659</v>
      </c>
    </row>
    <row r="97" spans="1:8" x14ac:dyDescent="0.25">
      <c r="A97" s="4">
        <v>42875</v>
      </c>
      <c r="B97" s="4" t="s">
        <v>113</v>
      </c>
      <c r="C97" s="1">
        <v>2011</v>
      </c>
      <c r="D97" s="1" t="s">
        <v>56</v>
      </c>
      <c r="E97" s="1" t="s">
        <v>114</v>
      </c>
      <c r="F97" s="1">
        <v>35</v>
      </c>
      <c r="G97" s="2">
        <v>1034.5</v>
      </c>
      <c r="H97" s="2">
        <v>2460.9</v>
      </c>
    </row>
    <row r="98" spans="1:8" x14ac:dyDescent="0.25">
      <c r="A98" s="4">
        <v>42875</v>
      </c>
      <c r="B98" s="4" t="s">
        <v>118</v>
      </c>
      <c r="C98" s="1">
        <v>2016</v>
      </c>
      <c r="D98" s="1" t="s">
        <v>21</v>
      </c>
      <c r="E98" s="1" t="s">
        <v>34</v>
      </c>
      <c r="F98" s="1">
        <v>35</v>
      </c>
      <c r="G98" s="2">
        <v>1518.65</v>
      </c>
      <c r="H98" s="2">
        <v>370</v>
      </c>
    </row>
    <row r="99" spans="1:8" x14ac:dyDescent="0.25">
      <c r="A99" s="4">
        <v>42889</v>
      </c>
      <c r="B99" s="4" t="s">
        <v>180</v>
      </c>
      <c r="C99" s="1">
        <v>2012</v>
      </c>
      <c r="D99" s="1" t="s">
        <v>76</v>
      </c>
      <c r="E99" s="1" t="s">
        <v>160</v>
      </c>
      <c r="F99" s="1">
        <v>35</v>
      </c>
      <c r="G99" s="2">
        <v>6684.5</v>
      </c>
      <c r="H99" s="2">
        <v>300</v>
      </c>
    </row>
    <row r="100" spans="1:8" x14ac:dyDescent="0.25">
      <c r="A100" s="4">
        <v>42905</v>
      </c>
      <c r="B100" s="4" t="s">
        <v>249</v>
      </c>
      <c r="C100" s="1">
        <v>2015</v>
      </c>
      <c r="D100" s="1" t="s">
        <v>241</v>
      </c>
      <c r="E100" s="1" t="s">
        <v>248</v>
      </c>
      <c r="F100" s="1">
        <v>35</v>
      </c>
      <c r="G100" s="2">
        <v>444.5</v>
      </c>
      <c r="H100" s="2">
        <v>3129.72</v>
      </c>
    </row>
    <row r="101" spans="1:8" x14ac:dyDescent="0.25">
      <c r="A101" s="4">
        <v>42908</v>
      </c>
      <c r="B101" s="4" t="s">
        <v>272</v>
      </c>
      <c r="C101" s="1">
        <v>2016</v>
      </c>
      <c r="D101" s="1" t="s">
        <v>241</v>
      </c>
      <c r="E101" s="1" t="s">
        <v>242</v>
      </c>
      <c r="F101" s="1">
        <v>35</v>
      </c>
      <c r="G101" s="2">
        <v>844.5</v>
      </c>
      <c r="H101" s="2">
        <v>0</v>
      </c>
    </row>
    <row r="102" spans="1:8" x14ac:dyDescent="0.25">
      <c r="A102" s="4">
        <v>42910</v>
      </c>
      <c r="B102" s="4" t="s">
        <v>279</v>
      </c>
      <c r="C102" s="1">
        <v>2014</v>
      </c>
      <c r="D102" s="1" t="s">
        <v>241</v>
      </c>
      <c r="E102" s="1" t="s">
        <v>260</v>
      </c>
      <c r="F102" s="1">
        <v>35</v>
      </c>
      <c r="G102" s="2">
        <v>897.5</v>
      </c>
      <c r="H102" s="2">
        <v>2400.04</v>
      </c>
    </row>
    <row r="103" spans="1:8" x14ac:dyDescent="0.25">
      <c r="A103" s="4">
        <v>42915</v>
      </c>
      <c r="B103" s="4" t="s">
        <v>306</v>
      </c>
      <c r="C103" s="1">
        <v>2014</v>
      </c>
      <c r="D103" s="1" t="s">
        <v>307</v>
      </c>
      <c r="E103" s="1">
        <v>1500</v>
      </c>
      <c r="F103" s="1">
        <v>36</v>
      </c>
      <c r="G103" s="2">
        <v>334.5</v>
      </c>
      <c r="H103" s="2">
        <v>1985.24</v>
      </c>
    </row>
    <row r="104" spans="1:8" x14ac:dyDescent="0.25">
      <c r="A104" s="4">
        <v>42865</v>
      </c>
      <c r="B104" s="4" t="s">
        <v>51</v>
      </c>
      <c r="C104" s="1">
        <v>2015</v>
      </c>
      <c r="D104" s="1" t="s">
        <v>21</v>
      </c>
      <c r="E104" s="1" t="s">
        <v>36</v>
      </c>
      <c r="F104" s="1">
        <v>37</v>
      </c>
      <c r="G104" s="2">
        <v>-123</v>
      </c>
      <c r="H104" s="2">
        <v>0</v>
      </c>
    </row>
    <row r="105" spans="1:8" x14ac:dyDescent="0.25">
      <c r="A105" s="4">
        <v>42866</v>
      </c>
      <c r="B105" s="4" t="s">
        <v>58</v>
      </c>
      <c r="C105" s="1">
        <v>2010</v>
      </c>
      <c r="D105" s="1" t="s">
        <v>53</v>
      </c>
      <c r="E105" s="1" t="s">
        <v>59</v>
      </c>
      <c r="F105" s="1">
        <v>37</v>
      </c>
      <c r="G105" s="2">
        <v>945</v>
      </c>
      <c r="H105" s="2">
        <v>0</v>
      </c>
    </row>
    <row r="106" spans="1:8" x14ac:dyDescent="0.25">
      <c r="A106" s="4">
        <v>42903</v>
      </c>
      <c r="B106" s="4" t="s">
        <v>240</v>
      </c>
      <c r="C106" s="1">
        <v>2013</v>
      </c>
      <c r="D106" s="1" t="s">
        <v>241</v>
      </c>
      <c r="E106" s="1" t="s">
        <v>242</v>
      </c>
      <c r="F106" s="1">
        <v>37</v>
      </c>
      <c r="G106" s="43">
        <v>1444.5</v>
      </c>
      <c r="H106" s="2">
        <v>3500.92</v>
      </c>
    </row>
    <row r="107" spans="1:8" x14ac:dyDescent="0.25">
      <c r="A107" s="4">
        <v>42903</v>
      </c>
      <c r="B107" s="4" t="s">
        <v>247</v>
      </c>
      <c r="C107" s="1">
        <v>2015</v>
      </c>
      <c r="D107" s="1" t="s">
        <v>241</v>
      </c>
      <c r="E107" s="1" t="s">
        <v>248</v>
      </c>
      <c r="F107" s="1">
        <v>37</v>
      </c>
      <c r="G107" s="2">
        <v>-75.5</v>
      </c>
      <c r="H107" s="2">
        <v>0</v>
      </c>
    </row>
    <row r="108" spans="1:8" x14ac:dyDescent="0.25">
      <c r="A108" s="4">
        <v>42905</v>
      </c>
      <c r="B108" s="4" t="s">
        <v>253</v>
      </c>
      <c r="C108" s="1">
        <v>2015</v>
      </c>
      <c r="D108" s="1" t="s">
        <v>241</v>
      </c>
      <c r="E108" s="1" t="s">
        <v>248</v>
      </c>
      <c r="F108" s="1">
        <v>37</v>
      </c>
      <c r="G108" s="2">
        <v>-726.5</v>
      </c>
      <c r="H108" s="2">
        <v>840</v>
      </c>
    </row>
    <row r="109" spans="1:8" x14ac:dyDescent="0.25">
      <c r="A109" s="4">
        <v>42905</v>
      </c>
      <c r="B109" s="4" t="s">
        <v>255</v>
      </c>
      <c r="C109" s="1">
        <v>2014</v>
      </c>
      <c r="D109" s="1" t="s">
        <v>241</v>
      </c>
      <c r="E109" s="1" t="s">
        <v>256</v>
      </c>
      <c r="F109" s="1">
        <v>37</v>
      </c>
      <c r="G109" s="2">
        <v>1931.12</v>
      </c>
      <c r="H109" s="2">
        <v>1450</v>
      </c>
    </row>
    <row r="110" spans="1:8" x14ac:dyDescent="0.25">
      <c r="A110" s="4">
        <v>42913</v>
      </c>
      <c r="B110" s="4" t="s">
        <v>290</v>
      </c>
      <c r="C110" s="1">
        <v>2013</v>
      </c>
      <c r="D110" s="1" t="s">
        <v>241</v>
      </c>
      <c r="E110" s="1" t="s">
        <v>242</v>
      </c>
      <c r="F110" s="1">
        <v>37</v>
      </c>
      <c r="G110" s="2">
        <v>1140.5</v>
      </c>
      <c r="H110" s="2">
        <v>200</v>
      </c>
    </row>
    <row r="111" spans="1:8" x14ac:dyDescent="0.25">
      <c r="A111" s="4">
        <v>42866</v>
      </c>
      <c r="B111" s="4" t="s">
        <v>55</v>
      </c>
      <c r="C111" s="1">
        <v>2006</v>
      </c>
      <c r="D111" s="1" t="s">
        <v>56</v>
      </c>
      <c r="E111" s="1">
        <v>331</v>
      </c>
      <c r="F111" s="1">
        <v>38</v>
      </c>
      <c r="G111" s="2">
        <v>1597</v>
      </c>
      <c r="H111" s="2">
        <v>0</v>
      </c>
    </row>
    <row r="112" spans="1:8" x14ac:dyDescent="0.25">
      <c r="A112" s="4">
        <v>42866</v>
      </c>
      <c r="B112" s="4" t="s">
        <v>60</v>
      </c>
      <c r="C112" s="1">
        <v>2006</v>
      </c>
      <c r="D112" s="1" t="s">
        <v>61</v>
      </c>
      <c r="E112" s="1" t="s">
        <v>62</v>
      </c>
      <c r="F112" s="1">
        <v>38</v>
      </c>
      <c r="G112" s="2">
        <v>-55</v>
      </c>
      <c r="H112" s="2">
        <v>0</v>
      </c>
    </row>
    <row r="113" spans="1:8" x14ac:dyDescent="0.25">
      <c r="A113" s="4">
        <v>42874</v>
      </c>
      <c r="B113" s="4" t="s">
        <v>109</v>
      </c>
      <c r="C113" s="1">
        <v>2014</v>
      </c>
      <c r="D113" s="1" t="s">
        <v>53</v>
      </c>
      <c r="E113" s="1" t="s">
        <v>59</v>
      </c>
      <c r="F113" s="1">
        <v>39</v>
      </c>
      <c r="G113" s="2">
        <v>2799.5</v>
      </c>
      <c r="H113" s="2">
        <v>3227</v>
      </c>
    </row>
    <row r="114" spans="1:8" x14ac:dyDescent="0.25">
      <c r="A114" s="4">
        <v>42875</v>
      </c>
      <c r="B114" s="4" t="s">
        <v>119</v>
      </c>
      <c r="C114" s="1">
        <v>2016</v>
      </c>
      <c r="D114" s="1" t="s">
        <v>21</v>
      </c>
      <c r="E114" s="1" t="s">
        <v>34</v>
      </c>
      <c r="F114" s="1">
        <v>39</v>
      </c>
      <c r="G114" s="2">
        <v>248.5</v>
      </c>
      <c r="H114" s="2">
        <v>590</v>
      </c>
    </row>
    <row r="115" spans="1:8" x14ac:dyDescent="0.25">
      <c r="A115" s="4">
        <v>42910</v>
      </c>
      <c r="B115" s="4" t="s">
        <v>277</v>
      </c>
      <c r="C115" s="1">
        <v>2011</v>
      </c>
      <c r="D115" s="1" t="s">
        <v>241</v>
      </c>
      <c r="E115" s="1" t="s">
        <v>256</v>
      </c>
      <c r="F115" s="1">
        <v>39</v>
      </c>
      <c r="G115" s="2">
        <v>599.5</v>
      </c>
      <c r="H115" s="2">
        <v>0</v>
      </c>
    </row>
    <row r="116" spans="1:8" x14ac:dyDescent="0.25">
      <c r="A116" s="4">
        <v>42858</v>
      </c>
      <c r="B116" s="4" t="s">
        <v>25</v>
      </c>
      <c r="C116" s="1">
        <v>2014</v>
      </c>
      <c r="D116" s="1" t="s">
        <v>26</v>
      </c>
      <c r="E116" s="1" t="s">
        <v>27</v>
      </c>
      <c r="F116" s="1">
        <v>40</v>
      </c>
      <c r="G116" s="2">
        <v>1384</v>
      </c>
      <c r="H116" s="2">
        <v>2259</v>
      </c>
    </row>
    <row r="117" spans="1:8" x14ac:dyDescent="0.25">
      <c r="A117" s="4">
        <v>42859</v>
      </c>
      <c r="B117" s="4" t="s">
        <v>29</v>
      </c>
      <c r="C117" s="1">
        <v>2013</v>
      </c>
      <c r="D117" s="1" t="s">
        <v>21</v>
      </c>
      <c r="E117" s="1" t="s">
        <v>30</v>
      </c>
      <c r="F117" s="1">
        <v>40</v>
      </c>
      <c r="G117" s="2">
        <v>-420</v>
      </c>
      <c r="H117" s="2">
        <v>2794</v>
      </c>
    </row>
    <row r="118" spans="1:8" x14ac:dyDescent="0.25">
      <c r="A118" s="4">
        <v>42874</v>
      </c>
      <c r="B118" s="4" t="s">
        <v>108</v>
      </c>
      <c r="C118" s="1">
        <v>2014</v>
      </c>
      <c r="D118" s="1" t="s">
        <v>21</v>
      </c>
      <c r="E118" s="1" t="s">
        <v>50</v>
      </c>
      <c r="F118" s="1">
        <v>40</v>
      </c>
      <c r="G118" s="2">
        <v>-215.5</v>
      </c>
      <c r="H118" s="2">
        <v>0</v>
      </c>
    </row>
    <row r="119" spans="1:8" x14ac:dyDescent="0.25">
      <c r="A119" s="4">
        <v>42882</v>
      </c>
      <c r="B119" s="4" t="s">
        <v>151</v>
      </c>
      <c r="C119" s="1">
        <v>2012</v>
      </c>
      <c r="D119" s="1" t="s">
        <v>21</v>
      </c>
      <c r="E119" s="1" t="s">
        <v>97</v>
      </c>
      <c r="F119" s="1">
        <v>40</v>
      </c>
      <c r="G119" s="2">
        <v>1260.79</v>
      </c>
      <c r="H119" s="2">
        <v>1310</v>
      </c>
    </row>
    <row r="120" spans="1:8" x14ac:dyDescent="0.25">
      <c r="A120" s="4">
        <v>42916</v>
      </c>
      <c r="B120" s="4" t="s">
        <v>316</v>
      </c>
      <c r="C120" s="1">
        <v>2016</v>
      </c>
      <c r="D120" s="1" t="s">
        <v>317</v>
      </c>
      <c r="E120" s="1" t="s">
        <v>318</v>
      </c>
      <c r="F120" s="1">
        <v>40</v>
      </c>
      <c r="G120" s="2">
        <v>1584.5</v>
      </c>
      <c r="H120" s="2">
        <v>0</v>
      </c>
    </row>
    <row r="121" spans="1:8" x14ac:dyDescent="0.25">
      <c r="A121" s="4">
        <v>42868</v>
      </c>
      <c r="B121" s="4" t="s">
        <v>75</v>
      </c>
      <c r="C121" s="1">
        <v>2013</v>
      </c>
      <c r="D121" s="1" t="s">
        <v>76</v>
      </c>
      <c r="E121" s="1" t="s">
        <v>77</v>
      </c>
      <c r="F121" s="1">
        <v>41</v>
      </c>
      <c r="G121" s="2">
        <v>-260</v>
      </c>
      <c r="H121" s="2">
        <v>2454</v>
      </c>
    </row>
    <row r="122" spans="1:8" x14ac:dyDescent="0.25">
      <c r="A122" s="4">
        <v>42878</v>
      </c>
      <c r="B122" s="4" t="s">
        <v>129</v>
      </c>
      <c r="C122" s="1">
        <v>2012</v>
      </c>
      <c r="D122" s="1" t="s">
        <v>130</v>
      </c>
      <c r="E122" s="1" t="s">
        <v>131</v>
      </c>
      <c r="F122" s="1">
        <v>42</v>
      </c>
      <c r="G122" s="2">
        <v>1759.5</v>
      </c>
      <c r="H122" s="2">
        <v>0</v>
      </c>
    </row>
    <row r="123" spans="1:8" x14ac:dyDescent="0.25">
      <c r="A123" s="4">
        <v>42912</v>
      </c>
      <c r="B123" s="4" t="s">
        <v>287</v>
      </c>
      <c r="C123" s="1">
        <v>2014</v>
      </c>
      <c r="D123" s="1" t="s">
        <v>241</v>
      </c>
      <c r="E123" s="1" t="s">
        <v>256</v>
      </c>
      <c r="F123" s="1">
        <v>42</v>
      </c>
      <c r="G123" s="2">
        <v>-1191.74</v>
      </c>
      <c r="H123" s="2">
        <v>0</v>
      </c>
    </row>
    <row r="124" spans="1:8" x14ac:dyDescent="0.25">
      <c r="A124" s="4">
        <v>42868</v>
      </c>
      <c r="B124" s="4" t="s">
        <v>71</v>
      </c>
      <c r="C124" s="1">
        <v>2010</v>
      </c>
      <c r="D124" s="1" t="s">
        <v>21</v>
      </c>
      <c r="E124" s="1" t="s">
        <v>34</v>
      </c>
      <c r="F124" s="1">
        <v>43</v>
      </c>
      <c r="G124" s="2">
        <v>341</v>
      </c>
      <c r="H124" s="2">
        <v>0</v>
      </c>
    </row>
    <row r="125" spans="1:8" x14ac:dyDescent="0.25">
      <c r="A125" s="4">
        <v>42870</v>
      </c>
      <c r="B125" s="4" t="s">
        <v>86</v>
      </c>
      <c r="C125" s="1">
        <v>2016</v>
      </c>
      <c r="D125" s="1" t="s">
        <v>61</v>
      </c>
      <c r="E125" s="1" t="s">
        <v>87</v>
      </c>
      <c r="F125" s="1">
        <v>43</v>
      </c>
      <c r="G125" s="2">
        <v>685.5</v>
      </c>
      <c r="H125" s="2">
        <v>3901.89</v>
      </c>
    </row>
    <row r="126" spans="1:8" x14ac:dyDescent="0.25">
      <c r="A126" s="4">
        <v>42916</v>
      </c>
      <c r="B126" s="4" t="s">
        <v>313</v>
      </c>
      <c r="C126" s="1">
        <v>2014</v>
      </c>
      <c r="D126" s="1" t="s">
        <v>241</v>
      </c>
      <c r="E126" s="1" t="s">
        <v>256</v>
      </c>
      <c r="F126" s="1">
        <v>43</v>
      </c>
      <c r="G126" s="2">
        <v>660.5</v>
      </c>
      <c r="H126" s="2">
        <v>1650</v>
      </c>
    </row>
    <row r="127" spans="1:8" x14ac:dyDescent="0.25">
      <c r="A127" s="4">
        <v>42873</v>
      </c>
      <c r="B127" s="4" t="s">
        <v>102</v>
      </c>
      <c r="C127" s="1">
        <v>2009</v>
      </c>
      <c r="D127" s="1" t="s">
        <v>103</v>
      </c>
      <c r="E127" s="1" t="s">
        <v>104</v>
      </c>
      <c r="F127" s="1">
        <v>44</v>
      </c>
      <c r="G127" s="2">
        <v>2687.51</v>
      </c>
      <c r="H127" s="2">
        <v>0</v>
      </c>
    </row>
    <row r="128" spans="1:8" x14ac:dyDescent="0.25">
      <c r="A128" s="4">
        <v>42887</v>
      </c>
      <c r="B128" s="4" t="s">
        <v>172</v>
      </c>
      <c r="C128" s="1">
        <v>2014</v>
      </c>
      <c r="D128" s="1" t="s">
        <v>61</v>
      </c>
      <c r="E128" s="1" t="s">
        <v>173</v>
      </c>
      <c r="F128" s="1">
        <v>44</v>
      </c>
      <c r="G128" s="2">
        <v>1472.5</v>
      </c>
      <c r="H128" s="2">
        <v>1705.42</v>
      </c>
    </row>
    <row r="129" spans="1:8" x14ac:dyDescent="0.25">
      <c r="A129" s="4">
        <v>42868</v>
      </c>
      <c r="B129" s="4" t="s">
        <v>73</v>
      </c>
      <c r="C129" s="1">
        <v>2014</v>
      </c>
      <c r="D129" s="1" t="s">
        <v>21</v>
      </c>
      <c r="E129" s="1" t="s">
        <v>50</v>
      </c>
      <c r="F129" s="1">
        <v>46</v>
      </c>
      <c r="G129" s="2">
        <v>374</v>
      </c>
      <c r="H129" s="2">
        <v>1690</v>
      </c>
    </row>
    <row r="130" spans="1:8" x14ac:dyDescent="0.25">
      <c r="A130" s="4">
        <v>42786</v>
      </c>
      <c r="B130" s="4" t="s">
        <v>115</v>
      </c>
      <c r="C130" s="1">
        <v>2015</v>
      </c>
      <c r="D130" s="1" t="s">
        <v>21</v>
      </c>
      <c r="E130" s="1" t="s">
        <v>34</v>
      </c>
      <c r="F130" s="1">
        <v>46</v>
      </c>
      <c r="G130" s="2">
        <v>571</v>
      </c>
      <c r="H130" s="2">
        <v>0</v>
      </c>
    </row>
    <row r="131" spans="1:8" x14ac:dyDescent="0.25">
      <c r="A131" s="4">
        <v>42879</v>
      </c>
      <c r="B131" s="4" t="s">
        <v>138</v>
      </c>
      <c r="C131" s="1">
        <v>2014</v>
      </c>
      <c r="D131" s="1" t="s">
        <v>21</v>
      </c>
      <c r="E131" s="1" t="s">
        <v>34</v>
      </c>
      <c r="F131" s="1">
        <v>46</v>
      </c>
      <c r="G131" s="2">
        <v>-115.5</v>
      </c>
      <c r="H131" s="2">
        <v>1625</v>
      </c>
    </row>
    <row r="132" spans="1:8" x14ac:dyDescent="0.25">
      <c r="A132" s="4">
        <v>42907</v>
      </c>
      <c r="B132" s="4" t="s">
        <v>266</v>
      </c>
      <c r="C132" s="1">
        <v>2014</v>
      </c>
      <c r="D132" s="1" t="s">
        <v>267</v>
      </c>
      <c r="E132" s="1" t="s">
        <v>268</v>
      </c>
      <c r="F132" s="1">
        <v>46</v>
      </c>
      <c r="G132" s="2">
        <v>421.3</v>
      </c>
      <c r="H132" s="2">
        <v>3894.19</v>
      </c>
    </row>
    <row r="133" spans="1:8" x14ac:dyDescent="0.25">
      <c r="A133" s="4">
        <v>42916</v>
      </c>
      <c r="B133" s="4" t="s">
        <v>319</v>
      </c>
      <c r="C133" s="1">
        <v>2016</v>
      </c>
      <c r="D133" s="1" t="s">
        <v>241</v>
      </c>
      <c r="E133" s="1" t="s">
        <v>260</v>
      </c>
      <c r="F133" s="1">
        <v>46</v>
      </c>
      <c r="G133" s="2">
        <v>1334.5</v>
      </c>
      <c r="H133" s="2">
        <v>0</v>
      </c>
    </row>
    <row r="134" spans="1:8" x14ac:dyDescent="0.25">
      <c r="A134" s="4">
        <v>42874</v>
      </c>
      <c r="B134" s="4" t="s">
        <v>105</v>
      </c>
      <c r="C134" s="1">
        <v>2015</v>
      </c>
      <c r="D134" s="1" t="s">
        <v>106</v>
      </c>
      <c r="E134" s="1" t="s">
        <v>107</v>
      </c>
      <c r="F134" s="1">
        <v>47</v>
      </c>
      <c r="G134" s="2">
        <v>2123.5</v>
      </c>
      <c r="H134" s="2">
        <v>2295</v>
      </c>
    </row>
    <row r="135" spans="1:8" x14ac:dyDescent="0.25">
      <c r="A135" s="4">
        <v>42899</v>
      </c>
      <c r="B135" s="4" t="s">
        <v>222</v>
      </c>
      <c r="C135" s="1">
        <v>2007</v>
      </c>
      <c r="D135" s="1" t="s">
        <v>26</v>
      </c>
      <c r="E135" s="1" t="s">
        <v>223</v>
      </c>
      <c r="F135" s="1">
        <v>47</v>
      </c>
      <c r="G135" s="2">
        <v>850.76</v>
      </c>
      <c r="H135" s="2">
        <v>0</v>
      </c>
    </row>
    <row r="136" spans="1:8" x14ac:dyDescent="0.25">
      <c r="A136" s="4">
        <v>42902</v>
      </c>
      <c r="B136" s="4" t="s">
        <v>233</v>
      </c>
      <c r="C136" s="1">
        <v>2012</v>
      </c>
      <c r="D136" s="1" t="s">
        <v>69</v>
      </c>
      <c r="E136" s="1" t="s">
        <v>234</v>
      </c>
      <c r="F136" s="1">
        <v>47</v>
      </c>
      <c r="G136" s="2">
        <v>1224.5</v>
      </c>
      <c r="H136" s="2">
        <v>0</v>
      </c>
    </row>
    <row r="137" spans="1:8" x14ac:dyDescent="0.25">
      <c r="A137" s="4">
        <v>42882</v>
      </c>
      <c r="B137" s="4" t="s">
        <v>155</v>
      </c>
      <c r="C137" s="1">
        <v>2013</v>
      </c>
      <c r="D137" s="1" t="s">
        <v>26</v>
      </c>
      <c r="E137" s="1" t="s">
        <v>46</v>
      </c>
      <c r="F137" s="1">
        <v>48</v>
      </c>
      <c r="G137" s="2">
        <v>-730.5</v>
      </c>
      <c r="H137" s="2">
        <v>1657</v>
      </c>
    </row>
    <row r="138" spans="1:8" x14ac:dyDescent="0.25">
      <c r="A138" s="4">
        <v>42900</v>
      </c>
      <c r="B138" s="4" t="s">
        <v>226</v>
      </c>
      <c r="C138" s="1">
        <v>2011</v>
      </c>
      <c r="D138" s="1" t="s">
        <v>227</v>
      </c>
      <c r="E138" s="1" t="s">
        <v>228</v>
      </c>
      <c r="F138" s="1">
        <v>48</v>
      </c>
      <c r="G138" s="2">
        <v>304.5</v>
      </c>
      <c r="H138" s="2">
        <v>0</v>
      </c>
    </row>
    <row r="139" spans="1:8" x14ac:dyDescent="0.25">
      <c r="A139" s="4">
        <v>42861</v>
      </c>
      <c r="B139" s="4" t="s">
        <v>39</v>
      </c>
      <c r="C139" s="1">
        <v>2012</v>
      </c>
      <c r="D139" s="1" t="s">
        <v>40</v>
      </c>
      <c r="E139" s="1" t="s">
        <v>41</v>
      </c>
      <c r="F139" s="1">
        <v>50</v>
      </c>
      <c r="G139" s="2">
        <v>2359</v>
      </c>
      <c r="H139" s="2">
        <v>2334</v>
      </c>
    </row>
    <row r="140" spans="1:8" x14ac:dyDescent="0.25">
      <c r="A140" s="4">
        <v>42875</v>
      </c>
      <c r="B140" s="4" t="s">
        <v>110</v>
      </c>
      <c r="C140" s="1">
        <v>2013</v>
      </c>
      <c r="D140" s="1" t="s">
        <v>21</v>
      </c>
      <c r="E140" s="1" t="s">
        <v>50</v>
      </c>
      <c r="F140" s="1">
        <v>51</v>
      </c>
      <c r="G140" s="2">
        <v>254</v>
      </c>
      <c r="H140" s="2">
        <v>0</v>
      </c>
    </row>
    <row r="141" spans="1:8" x14ac:dyDescent="0.25">
      <c r="A141" s="4">
        <v>42898</v>
      </c>
      <c r="B141" s="4" t="s">
        <v>215</v>
      </c>
      <c r="C141" s="1">
        <v>2004</v>
      </c>
      <c r="D141" s="1" t="s">
        <v>65</v>
      </c>
      <c r="E141" s="1" t="s">
        <v>216</v>
      </c>
      <c r="F141" s="1">
        <v>51</v>
      </c>
      <c r="G141" s="2">
        <v>1789.5</v>
      </c>
      <c r="H141" s="2">
        <v>1754.95</v>
      </c>
    </row>
    <row r="142" spans="1:8" x14ac:dyDescent="0.25">
      <c r="A142" s="4">
        <v>42898</v>
      </c>
      <c r="B142" s="4" t="s">
        <v>219</v>
      </c>
      <c r="C142" s="1">
        <v>2014</v>
      </c>
      <c r="D142" s="1" t="s">
        <v>21</v>
      </c>
      <c r="E142" s="1" t="s">
        <v>22</v>
      </c>
      <c r="F142" s="1">
        <v>54</v>
      </c>
      <c r="G142" s="2">
        <v>-1115.5</v>
      </c>
      <c r="H142" s="2">
        <v>0</v>
      </c>
    </row>
    <row r="143" spans="1:8" x14ac:dyDescent="0.25">
      <c r="A143" s="4">
        <v>42863</v>
      </c>
      <c r="B143" s="4" t="s">
        <v>45</v>
      </c>
      <c r="C143" s="1">
        <v>2013</v>
      </c>
      <c r="D143" s="1" t="s">
        <v>26</v>
      </c>
      <c r="E143" s="1" t="s">
        <v>46</v>
      </c>
      <c r="F143" s="1">
        <v>55</v>
      </c>
      <c r="G143" s="2">
        <v>-470</v>
      </c>
      <c r="H143" s="2">
        <v>1811</v>
      </c>
    </row>
    <row r="144" spans="1:8" x14ac:dyDescent="0.25">
      <c r="A144" s="4">
        <v>42868</v>
      </c>
      <c r="B144" s="4" t="s">
        <v>72</v>
      </c>
      <c r="C144" s="1">
        <v>2014</v>
      </c>
      <c r="D144" s="1" t="s">
        <v>21</v>
      </c>
      <c r="E144" s="1" t="s">
        <v>34</v>
      </c>
      <c r="F144" s="1">
        <v>55</v>
      </c>
      <c r="G144" s="2">
        <v>-892</v>
      </c>
      <c r="H144" s="2">
        <v>500</v>
      </c>
    </row>
    <row r="145" spans="1:10" x14ac:dyDescent="0.25">
      <c r="A145" s="4">
        <v>42915</v>
      </c>
      <c r="B145" s="4" t="s">
        <v>299</v>
      </c>
      <c r="C145" s="1">
        <v>2014</v>
      </c>
      <c r="D145" s="1" t="s">
        <v>241</v>
      </c>
      <c r="E145" s="1" t="s">
        <v>242</v>
      </c>
      <c r="F145" s="1">
        <v>55</v>
      </c>
      <c r="G145" s="2">
        <v>384.5</v>
      </c>
      <c r="H145" s="2">
        <v>1263.96</v>
      </c>
    </row>
    <row r="146" spans="1:10" x14ac:dyDescent="0.25">
      <c r="A146" s="4">
        <v>42878</v>
      </c>
      <c r="B146" s="4" t="s">
        <v>127</v>
      </c>
      <c r="C146" s="1">
        <v>2013</v>
      </c>
      <c r="D146" s="1" t="s">
        <v>40</v>
      </c>
      <c r="E146" s="1" t="s">
        <v>128</v>
      </c>
      <c r="F146" s="1">
        <v>56</v>
      </c>
      <c r="G146" s="2">
        <v>1084.5</v>
      </c>
      <c r="H146" s="2">
        <v>200</v>
      </c>
    </row>
    <row r="147" spans="1:10" x14ac:dyDescent="0.25">
      <c r="A147" s="4">
        <v>42870</v>
      </c>
      <c r="B147" s="4" t="s">
        <v>88</v>
      </c>
      <c r="C147" s="1">
        <v>2013</v>
      </c>
      <c r="D147" s="1" t="s">
        <v>26</v>
      </c>
      <c r="E147" s="1" t="s">
        <v>89</v>
      </c>
      <c r="F147" s="1">
        <v>57</v>
      </c>
      <c r="G147" s="2">
        <v>-1515.5</v>
      </c>
      <c r="H147" s="2">
        <v>989</v>
      </c>
      <c r="J147" s="45"/>
    </row>
    <row r="148" spans="1:10" x14ac:dyDescent="0.25">
      <c r="A148" s="4">
        <v>42898</v>
      </c>
      <c r="B148" s="4" t="s">
        <v>218</v>
      </c>
      <c r="C148" s="1">
        <v>2015</v>
      </c>
      <c r="D148" s="1" t="s">
        <v>21</v>
      </c>
      <c r="E148" s="1" t="s">
        <v>34</v>
      </c>
      <c r="F148" s="1">
        <v>57</v>
      </c>
      <c r="G148" s="2">
        <v>-165.5</v>
      </c>
      <c r="H148" s="2">
        <v>0</v>
      </c>
    </row>
    <row r="149" spans="1:10" x14ac:dyDescent="0.25">
      <c r="A149" s="4">
        <v>42902</v>
      </c>
      <c r="B149" s="4" t="s">
        <v>235</v>
      </c>
      <c r="C149" s="1">
        <v>2016</v>
      </c>
      <c r="D149" s="1" t="s">
        <v>236</v>
      </c>
      <c r="E149" s="1" t="s">
        <v>237</v>
      </c>
      <c r="F149" s="1">
        <v>58</v>
      </c>
      <c r="G149" s="2">
        <v>-215.5</v>
      </c>
      <c r="H149" s="2">
        <v>0</v>
      </c>
    </row>
    <row r="150" spans="1:10" x14ac:dyDescent="0.25">
      <c r="A150" s="4">
        <v>42910</v>
      </c>
      <c r="B150" s="4" t="s">
        <v>283</v>
      </c>
      <c r="C150" s="1">
        <v>2013</v>
      </c>
      <c r="D150" s="1" t="s">
        <v>241</v>
      </c>
      <c r="E150" s="1" t="s">
        <v>242</v>
      </c>
      <c r="F150" s="1">
        <v>58</v>
      </c>
      <c r="G150" s="2">
        <v>-1365.5</v>
      </c>
      <c r="H150" s="2">
        <v>0</v>
      </c>
    </row>
    <row r="151" spans="1:10" x14ac:dyDescent="0.25">
      <c r="A151" s="4">
        <v>42871</v>
      </c>
      <c r="B151" s="4" t="s">
        <v>92</v>
      </c>
      <c r="C151" s="1">
        <v>2015</v>
      </c>
      <c r="D151" s="1" t="s">
        <v>21</v>
      </c>
      <c r="E151" s="1" t="s">
        <v>22</v>
      </c>
      <c r="F151" s="1">
        <v>59</v>
      </c>
      <c r="G151" s="2">
        <v>-815.5</v>
      </c>
      <c r="H151" s="2">
        <v>2046.02</v>
      </c>
    </row>
    <row r="152" spans="1:10" x14ac:dyDescent="0.25">
      <c r="A152" s="4">
        <v>42884</v>
      </c>
      <c r="B152" s="4" t="s">
        <v>161</v>
      </c>
      <c r="C152" s="1">
        <v>2012</v>
      </c>
      <c r="D152" s="1" t="s">
        <v>21</v>
      </c>
      <c r="E152" s="1" t="s">
        <v>34</v>
      </c>
      <c r="F152" s="1">
        <v>59</v>
      </c>
      <c r="G152" s="2">
        <v>300.5</v>
      </c>
      <c r="H152" s="2">
        <v>135.41</v>
      </c>
    </row>
    <row r="153" spans="1:10" x14ac:dyDescent="0.25">
      <c r="A153" s="4">
        <v>42884</v>
      </c>
      <c r="B153" s="4" t="s">
        <v>164</v>
      </c>
      <c r="C153" s="1">
        <v>2010</v>
      </c>
      <c r="D153" s="1" t="s">
        <v>21</v>
      </c>
      <c r="E153" s="1" t="s">
        <v>34</v>
      </c>
      <c r="F153" s="1">
        <v>59</v>
      </c>
      <c r="G153" s="2">
        <v>828.5</v>
      </c>
      <c r="H153" s="2">
        <v>550</v>
      </c>
    </row>
    <row r="154" spans="1:10" x14ac:dyDescent="0.25">
      <c r="A154" s="4">
        <v>42894</v>
      </c>
      <c r="B154" s="4" t="s">
        <v>203</v>
      </c>
      <c r="C154" s="1">
        <v>2013</v>
      </c>
      <c r="D154" s="1" t="s">
        <v>40</v>
      </c>
      <c r="E154" s="1" t="s">
        <v>204</v>
      </c>
      <c r="F154" s="1">
        <v>60</v>
      </c>
      <c r="G154" s="2">
        <v>-1069.25</v>
      </c>
      <c r="H154" s="2">
        <v>518</v>
      </c>
    </row>
    <row r="155" spans="1:10" x14ac:dyDescent="0.25">
      <c r="A155" s="4">
        <v>42914</v>
      </c>
      <c r="B155" s="4" t="s">
        <v>294</v>
      </c>
      <c r="C155" s="1">
        <v>2017</v>
      </c>
      <c r="D155" s="1" t="s">
        <v>245</v>
      </c>
      <c r="E155" s="1" t="s">
        <v>295</v>
      </c>
      <c r="F155" s="1">
        <v>61</v>
      </c>
      <c r="G155" s="2">
        <v>884.5</v>
      </c>
      <c r="H155" s="2">
        <v>0</v>
      </c>
    </row>
    <row r="156" spans="1:10" x14ac:dyDescent="0.25">
      <c r="A156" s="4">
        <v>42881</v>
      </c>
      <c r="B156" s="4" t="s">
        <v>150</v>
      </c>
      <c r="C156" s="1">
        <v>2013</v>
      </c>
      <c r="D156" s="1" t="s">
        <v>26</v>
      </c>
      <c r="E156" s="1" t="s">
        <v>27</v>
      </c>
      <c r="F156" s="1">
        <v>62</v>
      </c>
      <c r="G156" s="2">
        <v>380.12</v>
      </c>
      <c r="H156" s="2">
        <v>0</v>
      </c>
    </row>
    <row r="157" spans="1:10" x14ac:dyDescent="0.25">
      <c r="A157" s="4">
        <v>42894</v>
      </c>
      <c r="B157" s="4" t="s">
        <v>202</v>
      </c>
      <c r="C157" s="1">
        <v>2015</v>
      </c>
      <c r="D157" s="1" t="s">
        <v>21</v>
      </c>
      <c r="E157" s="1" t="s">
        <v>34</v>
      </c>
      <c r="F157" s="1">
        <v>62</v>
      </c>
      <c r="G157" s="2">
        <v>-166.18</v>
      </c>
      <c r="H157" s="2">
        <v>1260</v>
      </c>
    </row>
    <row r="158" spans="1:10" x14ac:dyDescent="0.25">
      <c r="A158" s="4">
        <v>42916</v>
      </c>
      <c r="B158" s="4" t="s">
        <v>311</v>
      </c>
      <c r="C158" s="1">
        <v>2014</v>
      </c>
      <c r="D158" s="1" t="s">
        <v>245</v>
      </c>
      <c r="E158" s="1" t="s">
        <v>312</v>
      </c>
      <c r="F158" s="1">
        <v>62</v>
      </c>
      <c r="G158" s="2">
        <v>-2536.2600000000002</v>
      </c>
      <c r="H158" s="2">
        <v>0</v>
      </c>
    </row>
    <row r="159" spans="1:10" x14ac:dyDescent="0.25">
      <c r="A159" s="4">
        <v>42906</v>
      </c>
      <c r="B159" s="4" t="s">
        <v>261</v>
      </c>
      <c r="C159" s="1">
        <v>2013</v>
      </c>
      <c r="D159" s="1" t="s">
        <v>241</v>
      </c>
      <c r="E159" s="1" t="s">
        <v>248</v>
      </c>
      <c r="F159" s="1">
        <v>63</v>
      </c>
      <c r="G159" s="2">
        <v>-955.5</v>
      </c>
      <c r="H159" s="2">
        <v>1269.01</v>
      </c>
    </row>
    <row r="160" spans="1:10" x14ac:dyDescent="0.25">
      <c r="A160" s="4">
        <v>42868</v>
      </c>
      <c r="B160" s="4" t="s">
        <v>84</v>
      </c>
      <c r="C160" s="1">
        <v>2011</v>
      </c>
      <c r="D160" s="1" t="s">
        <v>61</v>
      </c>
      <c r="E160" s="1" t="s">
        <v>85</v>
      </c>
      <c r="F160" s="1">
        <v>64</v>
      </c>
      <c r="G160" s="2">
        <v>-188.5</v>
      </c>
      <c r="H160" s="2">
        <v>1458.28</v>
      </c>
    </row>
    <row r="161" spans="1:9" x14ac:dyDescent="0.25">
      <c r="A161" s="4">
        <v>42893</v>
      </c>
      <c r="B161" s="4" t="s">
        <v>193</v>
      </c>
      <c r="C161" s="1">
        <v>2015</v>
      </c>
      <c r="D161" s="1" t="s">
        <v>21</v>
      </c>
      <c r="E161" s="1" t="s">
        <v>34</v>
      </c>
      <c r="F161" s="1">
        <v>65</v>
      </c>
      <c r="G161" s="2">
        <v>-1936.36</v>
      </c>
      <c r="H161" s="2">
        <v>1275</v>
      </c>
    </row>
    <row r="162" spans="1:9" x14ac:dyDescent="0.25">
      <c r="A162" s="4">
        <v>42893</v>
      </c>
      <c r="B162" s="4" t="s">
        <v>199</v>
      </c>
      <c r="C162" s="1">
        <v>2013</v>
      </c>
      <c r="D162" s="1" t="s">
        <v>21</v>
      </c>
      <c r="E162" s="1" t="s">
        <v>50</v>
      </c>
      <c r="F162" s="1">
        <v>65</v>
      </c>
      <c r="G162" s="2">
        <v>1384.5</v>
      </c>
      <c r="H162" s="2">
        <v>3737.24</v>
      </c>
    </row>
    <row r="163" spans="1:9" x14ac:dyDescent="0.25">
      <c r="A163" s="4">
        <v>42915</v>
      </c>
      <c r="B163" s="4" t="s">
        <v>300</v>
      </c>
      <c r="C163" s="1">
        <v>2008</v>
      </c>
      <c r="D163" s="1" t="s">
        <v>241</v>
      </c>
      <c r="E163" s="1" t="s">
        <v>242</v>
      </c>
      <c r="F163" s="1">
        <v>65</v>
      </c>
      <c r="G163" s="2">
        <v>797.78</v>
      </c>
      <c r="H163" s="2">
        <v>0</v>
      </c>
    </row>
    <row r="164" spans="1:9" x14ac:dyDescent="0.25">
      <c r="A164" s="4">
        <v>42916</v>
      </c>
      <c r="B164" s="4" t="s">
        <v>314</v>
      </c>
      <c r="C164" s="1">
        <v>2011</v>
      </c>
      <c r="D164" s="1" t="s">
        <v>281</v>
      </c>
      <c r="E164" s="1" t="s">
        <v>315</v>
      </c>
      <c r="F164" s="1">
        <v>65</v>
      </c>
      <c r="G164" s="2">
        <v>-1001.54</v>
      </c>
      <c r="H164" s="2">
        <v>0</v>
      </c>
    </row>
    <row r="165" spans="1:9" x14ac:dyDescent="0.25">
      <c r="A165" s="4">
        <v>42907</v>
      </c>
      <c r="B165" s="4" t="s">
        <v>264</v>
      </c>
      <c r="C165" s="1">
        <v>2013</v>
      </c>
      <c r="D165" s="1" t="s">
        <v>241</v>
      </c>
      <c r="E165" s="1" t="s">
        <v>242</v>
      </c>
      <c r="F165" s="1">
        <v>66</v>
      </c>
      <c r="G165" s="2">
        <v>62.44</v>
      </c>
      <c r="H165" s="2">
        <v>0</v>
      </c>
    </row>
    <row r="166" spans="1:9" x14ac:dyDescent="0.25">
      <c r="A166" s="4">
        <v>42865</v>
      </c>
      <c r="B166" s="4" t="s">
        <v>49</v>
      </c>
      <c r="C166" s="1">
        <v>2016</v>
      </c>
      <c r="D166" s="1" t="s">
        <v>21</v>
      </c>
      <c r="E166" s="1" t="s">
        <v>50</v>
      </c>
      <c r="F166" s="1">
        <v>68</v>
      </c>
      <c r="G166" s="2">
        <v>-3417</v>
      </c>
      <c r="H166" s="2">
        <v>1205</v>
      </c>
    </row>
    <row r="167" spans="1:9" x14ac:dyDescent="0.25">
      <c r="A167" s="4">
        <v>42891</v>
      </c>
      <c r="B167" s="4" t="s">
        <v>189</v>
      </c>
      <c r="C167" s="1">
        <v>2015</v>
      </c>
      <c r="D167" s="1" t="s">
        <v>21</v>
      </c>
      <c r="E167" s="1" t="s">
        <v>50</v>
      </c>
      <c r="F167" s="1">
        <v>68</v>
      </c>
      <c r="G167" s="2">
        <v>-1830.87</v>
      </c>
      <c r="H167" s="2">
        <v>0</v>
      </c>
    </row>
    <row r="168" spans="1:9" x14ac:dyDescent="0.25">
      <c r="A168" s="4">
        <v>42877</v>
      </c>
      <c r="B168" s="4" t="s">
        <v>121</v>
      </c>
      <c r="C168" s="1">
        <v>2013</v>
      </c>
      <c r="D168" s="1" t="s">
        <v>90</v>
      </c>
      <c r="E168" s="1" t="s">
        <v>122</v>
      </c>
      <c r="F168" s="1">
        <v>69</v>
      </c>
      <c r="G168" s="2">
        <v>1254.5</v>
      </c>
      <c r="H168" s="2">
        <v>2355</v>
      </c>
    </row>
    <row r="169" spans="1:9" x14ac:dyDescent="0.25">
      <c r="A169" s="4">
        <v>42888</v>
      </c>
      <c r="B169" s="4" t="s">
        <v>179</v>
      </c>
      <c r="C169" s="1">
        <v>2011</v>
      </c>
      <c r="D169" s="1" t="s">
        <v>21</v>
      </c>
      <c r="E169" s="1" t="s">
        <v>34</v>
      </c>
      <c r="F169" s="1">
        <v>69</v>
      </c>
      <c r="G169" s="2">
        <v>-15.5</v>
      </c>
      <c r="H169" s="2">
        <v>918</v>
      </c>
    </row>
    <row r="170" spans="1:9" x14ac:dyDescent="0.25">
      <c r="A170" s="4">
        <v>42903</v>
      </c>
      <c r="B170" s="4" t="s">
        <v>239</v>
      </c>
      <c r="C170" s="1">
        <v>2011</v>
      </c>
      <c r="D170" s="1" t="s">
        <v>69</v>
      </c>
      <c r="E170" s="1" t="s">
        <v>238</v>
      </c>
      <c r="F170" s="1">
        <v>69</v>
      </c>
      <c r="G170" s="2">
        <v>-312.5</v>
      </c>
      <c r="H170" s="2">
        <v>0</v>
      </c>
      <c r="I170" s="44"/>
    </row>
    <row r="171" spans="1:9" x14ac:dyDescent="0.25">
      <c r="A171" s="4">
        <v>42895</v>
      </c>
      <c r="B171" s="4" t="s">
        <v>207</v>
      </c>
      <c r="C171" s="1">
        <v>2011</v>
      </c>
      <c r="D171" s="1" t="s">
        <v>21</v>
      </c>
      <c r="E171" s="1" t="s">
        <v>34</v>
      </c>
      <c r="F171" s="1">
        <v>70</v>
      </c>
      <c r="G171" s="2">
        <v>184.5</v>
      </c>
      <c r="H171" s="2">
        <v>0</v>
      </c>
    </row>
    <row r="172" spans="1:9" x14ac:dyDescent="0.25">
      <c r="A172" s="4">
        <v>42877</v>
      </c>
      <c r="B172" s="4" t="s">
        <v>123</v>
      </c>
      <c r="C172" s="1">
        <v>2016</v>
      </c>
      <c r="D172" s="1" t="s">
        <v>21</v>
      </c>
      <c r="E172" s="1" t="s">
        <v>22</v>
      </c>
      <c r="F172" s="1">
        <v>72</v>
      </c>
      <c r="G172" s="2">
        <v>-1449.5</v>
      </c>
      <c r="H172" s="2">
        <v>1305</v>
      </c>
    </row>
    <row r="173" spans="1:9" x14ac:dyDescent="0.25">
      <c r="A173" s="4">
        <v>42896</v>
      </c>
      <c r="B173" s="4" t="s">
        <v>213</v>
      </c>
      <c r="C173" s="1">
        <v>2010</v>
      </c>
      <c r="D173" s="1" t="s">
        <v>21</v>
      </c>
      <c r="E173" s="1" t="s">
        <v>34</v>
      </c>
      <c r="F173" s="1">
        <v>72</v>
      </c>
      <c r="G173" s="2">
        <v>-615.5</v>
      </c>
      <c r="H173" s="2">
        <v>1088.42</v>
      </c>
    </row>
    <row r="174" spans="1:9" x14ac:dyDescent="0.25">
      <c r="A174" s="4">
        <v>42913</v>
      </c>
      <c r="B174" s="4" t="s">
        <v>288</v>
      </c>
      <c r="C174" s="1">
        <v>2016</v>
      </c>
      <c r="D174" s="1" t="s">
        <v>289</v>
      </c>
      <c r="E174" s="1">
        <v>300</v>
      </c>
      <c r="F174" s="1">
        <v>72</v>
      </c>
      <c r="G174" s="2">
        <v>-2375.5</v>
      </c>
      <c r="H174" s="2">
        <v>1702</v>
      </c>
    </row>
    <row r="175" spans="1:9" x14ac:dyDescent="0.25">
      <c r="A175" s="4">
        <v>42888</v>
      </c>
      <c r="B175" s="4" t="s">
        <v>176</v>
      </c>
      <c r="C175" s="1">
        <v>2016</v>
      </c>
      <c r="D175" s="1" t="s">
        <v>21</v>
      </c>
      <c r="E175" s="1" t="s">
        <v>50</v>
      </c>
      <c r="F175" s="1">
        <v>73</v>
      </c>
      <c r="G175" s="2">
        <v>-1174.5</v>
      </c>
      <c r="H175" s="2">
        <v>1400</v>
      </c>
    </row>
    <row r="176" spans="1:9" x14ac:dyDescent="0.25">
      <c r="A176" s="4">
        <v>42898</v>
      </c>
      <c r="B176" s="4" t="s">
        <v>214</v>
      </c>
      <c r="C176" s="1">
        <v>2012</v>
      </c>
      <c r="D176" s="1" t="s">
        <v>21</v>
      </c>
      <c r="E176" s="1" t="s">
        <v>34</v>
      </c>
      <c r="F176" s="1">
        <v>73</v>
      </c>
      <c r="G176" s="2">
        <v>-1135.5</v>
      </c>
      <c r="H176" s="2">
        <v>300</v>
      </c>
    </row>
    <row r="177" spans="1:8" x14ac:dyDescent="0.25">
      <c r="A177" s="4">
        <v>42887</v>
      </c>
      <c r="B177" s="4" t="s">
        <v>171</v>
      </c>
      <c r="C177" s="1">
        <v>2008</v>
      </c>
      <c r="D177" s="1" t="s">
        <v>21</v>
      </c>
      <c r="E177" s="1" t="s">
        <v>34</v>
      </c>
      <c r="F177" s="1">
        <v>76</v>
      </c>
      <c r="G177" s="2">
        <v>384.5</v>
      </c>
      <c r="H177" s="2">
        <v>754</v>
      </c>
    </row>
    <row r="178" spans="1:8" x14ac:dyDescent="0.25">
      <c r="A178" s="4">
        <v>42895</v>
      </c>
      <c r="B178" s="4" t="s">
        <v>209</v>
      </c>
      <c r="C178" s="1">
        <v>2014</v>
      </c>
      <c r="D178" s="1" t="s">
        <v>191</v>
      </c>
      <c r="E178" s="1" t="s">
        <v>210</v>
      </c>
      <c r="F178" s="1">
        <v>76</v>
      </c>
      <c r="G178" s="2">
        <v>-2815.5</v>
      </c>
      <c r="H178" s="2">
        <v>0</v>
      </c>
    </row>
    <row r="179" spans="1:8" x14ac:dyDescent="0.25">
      <c r="A179" s="4">
        <v>42900</v>
      </c>
      <c r="B179" s="4" t="s">
        <v>224</v>
      </c>
      <c r="C179" s="1">
        <v>2014</v>
      </c>
      <c r="D179" s="1" t="s">
        <v>21</v>
      </c>
      <c r="E179" s="1" t="s">
        <v>24</v>
      </c>
      <c r="F179" s="1">
        <v>80</v>
      </c>
      <c r="G179" s="2">
        <v>-275</v>
      </c>
      <c r="H179" s="2">
        <v>0</v>
      </c>
    </row>
    <row r="180" spans="1:8" x14ac:dyDescent="0.25">
      <c r="A180" s="4">
        <v>42903</v>
      </c>
      <c r="B180" s="4" t="s">
        <v>243</v>
      </c>
      <c r="C180" s="1">
        <v>2012</v>
      </c>
      <c r="D180" s="1" t="s">
        <v>241</v>
      </c>
      <c r="E180" s="1" t="s">
        <v>242</v>
      </c>
      <c r="F180" s="1">
        <v>80</v>
      </c>
      <c r="G180" s="2">
        <v>50</v>
      </c>
      <c r="H180" s="2">
        <v>0</v>
      </c>
    </row>
    <row r="181" spans="1:8" x14ac:dyDescent="0.25">
      <c r="A181" s="4">
        <v>42893</v>
      </c>
      <c r="B181" s="4" t="s">
        <v>194</v>
      </c>
      <c r="C181" s="1">
        <v>2014</v>
      </c>
      <c r="D181" s="1" t="s">
        <v>26</v>
      </c>
      <c r="E181" s="1" t="s">
        <v>195</v>
      </c>
      <c r="F181" s="1">
        <v>89</v>
      </c>
      <c r="G181" s="2">
        <v>-1925.5</v>
      </c>
      <c r="H181" s="2">
        <v>0</v>
      </c>
    </row>
    <row r="182" spans="1:8" x14ac:dyDescent="0.25">
      <c r="A182" s="4">
        <v>42909</v>
      </c>
      <c r="B182" s="4" t="s">
        <v>273</v>
      </c>
      <c r="C182" s="1">
        <v>2011</v>
      </c>
      <c r="D182" s="1" t="s">
        <v>241</v>
      </c>
      <c r="E182" s="1" t="s">
        <v>242</v>
      </c>
      <c r="F182" s="1">
        <v>92</v>
      </c>
      <c r="G182" s="2">
        <v>524.5</v>
      </c>
      <c r="H182" s="2">
        <v>1100</v>
      </c>
    </row>
    <row r="183" spans="1:8" x14ac:dyDescent="0.25">
      <c r="A183" s="4">
        <v>42894</v>
      </c>
      <c r="B183" s="4" t="s">
        <v>205</v>
      </c>
      <c r="C183" s="1">
        <v>2014</v>
      </c>
      <c r="D183" s="1" t="s">
        <v>26</v>
      </c>
      <c r="E183" s="1" t="s">
        <v>206</v>
      </c>
      <c r="F183" s="1">
        <v>94</v>
      </c>
      <c r="G183" s="2">
        <v>-1610.5</v>
      </c>
      <c r="H183" s="2">
        <v>1125</v>
      </c>
    </row>
    <row r="184" spans="1:8" x14ac:dyDescent="0.25">
      <c r="A184" s="4">
        <v>42914</v>
      </c>
      <c r="B184" s="4" t="s">
        <v>291</v>
      </c>
      <c r="C184" s="1">
        <v>2013</v>
      </c>
      <c r="D184" s="1" t="s">
        <v>292</v>
      </c>
      <c r="E184" s="1" t="s">
        <v>293</v>
      </c>
      <c r="F184" s="1">
        <v>95</v>
      </c>
      <c r="G184" s="2">
        <v>-1665.5</v>
      </c>
      <c r="H184" s="2">
        <v>988</v>
      </c>
    </row>
    <row r="185" spans="1:8" x14ac:dyDescent="0.25">
      <c r="A185" s="4">
        <v>42916</v>
      </c>
      <c r="B185" s="4" t="s">
        <v>308</v>
      </c>
      <c r="C185" s="1">
        <v>2014</v>
      </c>
      <c r="D185" s="1" t="s">
        <v>309</v>
      </c>
      <c r="E185" s="1" t="s">
        <v>310</v>
      </c>
      <c r="F185" s="1">
        <v>102</v>
      </c>
      <c r="G185" s="2">
        <v>-2175.5</v>
      </c>
      <c r="H185" s="2">
        <v>2878.93</v>
      </c>
    </row>
    <row r="186" spans="1:8" x14ac:dyDescent="0.25">
      <c r="A186" s="4">
        <v>42884</v>
      </c>
      <c r="B186" s="4" t="s">
        <v>165</v>
      </c>
      <c r="C186" s="1">
        <v>2016</v>
      </c>
      <c r="D186" s="1" t="s">
        <v>130</v>
      </c>
      <c r="E186" s="1" t="s">
        <v>166</v>
      </c>
      <c r="F186" s="1">
        <v>148</v>
      </c>
      <c r="G186" s="2">
        <v>-915.49</v>
      </c>
      <c r="H186" s="2">
        <v>350</v>
      </c>
    </row>
  </sheetData>
  <autoFilter ref="A1:H1"/>
  <sortState ref="A2:H186">
    <sortCondition ref="F1"/>
  </sortState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K7" sqref="K7"/>
    </sheetView>
  </sheetViews>
  <sheetFormatPr defaultRowHeight="15" x14ac:dyDescent="0.25"/>
  <cols>
    <col min="1" max="1" width="11.42578125" customWidth="1"/>
    <col min="2" max="2" width="18.85546875" customWidth="1"/>
    <col min="3" max="3" width="17.42578125" customWidth="1"/>
    <col min="4" max="4" width="1.28515625" customWidth="1"/>
    <col min="6" max="6" width="11.7109375" customWidth="1"/>
    <col min="7" max="8" width="19.28515625" customWidth="1"/>
    <col min="9" max="9" width="20.28515625" customWidth="1"/>
    <col min="11" max="11" width="9.7109375" bestFit="1" customWidth="1"/>
    <col min="12" max="12" width="9.28515625" bestFit="1" customWidth="1"/>
    <col min="13" max="13" width="32.42578125" bestFit="1" customWidth="1"/>
  </cols>
  <sheetData>
    <row r="1" spans="1:13" ht="18.75" customHeight="1" x14ac:dyDescent="0.25">
      <c r="A1" s="49"/>
      <c r="B1" s="5"/>
      <c r="C1" s="5"/>
      <c r="D1" s="5"/>
      <c r="E1" s="5"/>
      <c r="F1" s="5"/>
      <c r="G1" s="5"/>
      <c r="H1" s="13"/>
      <c r="I1" s="13"/>
      <c r="J1" s="13"/>
      <c r="L1" s="3"/>
    </row>
    <row r="2" spans="1:13" ht="15.75" thickBot="1" x14ac:dyDescent="0.3">
      <c r="A2" s="48"/>
      <c r="B2" s="48"/>
      <c r="C2" s="14"/>
      <c r="D2" s="15"/>
      <c r="E2" s="14"/>
      <c r="F2" s="15"/>
    </row>
    <row r="3" spans="1:13" ht="45" customHeight="1" thickBot="1" x14ac:dyDescent="0.3">
      <c r="A3" s="16" t="s">
        <v>5</v>
      </c>
      <c r="B3" s="17"/>
      <c r="C3" s="18" t="s">
        <v>16</v>
      </c>
      <c r="D3" s="17"/>
      <c r="E3" s="18" t="s">
        <v>13</v>
      </c>
      <c r="F3" s="19"/>
      <c r="G3" s="6" t="s">
        <v>14</v>
      </c>
      <c r="H3" s="6" t="s">
        <v>15</v>
      </c>
      <c r="I3" s="12" t="s">
        <v>18</v>
      </c>
      <c r="K3" s="44"/>
    </row>
    <row r="4" spans="1:13" ht="45" customHeight="1" x14ac:dyDescent="0.25">
      <c r="A4" s="20" t="s">
        <v>12</v>
      </c>
      <c r="B4" s="21"/>
      <c r="C4" s="22">
        <v>89</v>
      </c>
      <c r="D4" s="23"/>
      <c r="E4" s="50">
        <f>SUMIF('Spread Sheet'!$F:$F,"&lt;=30",'Spread Sheet'!$G:$G)</f>
        <v>112134.92999999998</v>
      </c>
      <c r="F4" s="51"/>
      <c r="G4" s="9">
        <v>20366</v>
      </c>
      <c r="H4" s="9">
        <v>1489</v>
      </c>
      <c r="I4" s="9">
        <v>49</v>
      </c>
      <c r="L4" s="46"/>
      <c r="M4" s="47"/>
    </row>
    <row r="5" spans="1:13" ht="45" customHeight="1" x14ac:dyDescent="0.25">
      <c r="A5" s="24" t="s">
        <v>7</v>
      </c>
      <c r="B5" s="25"/>
      <c r="C5" s="26">
        <v>37</v>
      </c>
      <c r="D5" s="27"/>
      <c r="E5" s="28">
        <f>SUMIFS('Spread Sheet'!G:G,'Spread Sheet'!F:F,"&gt;=31",'Spread Sheet'!F:F,"&lt;=45")</f>
        <v>36217.370000000003</v>
      </c>
      <c r="F5" s="29"/>
      <c r="G5" s="7">
        <v>37187</v>
      </c>
      <c r="H5" s="7">
        <v>1984</v>
      </c>
      <c r="I5" s="7">
        <v>20</v>
      </c>
    </row>
    <row r="6" spans="1:13" ht="45" customHeight="1" x14ac:dyDescent="0.25">
      <c r="A6" s="24" t="s">
        <v>8</v>
      </c>
      <c r="B6" s="25"/>
      <c r="C6" s="26">
        <v>25</v>
      </c>
      <c r="D6" s="27"/>
      <c r="E6" s="28">
        <f>SUMIFS('Spread Sheet'!G:G,'Spread Sheet'!F:F,"&gt;=46",'Spread Sheet'!F:F,"&lt;=60")</f>
        <v>5734.3100000000013</v>
      </c>
      <c r="F6" s="29"/>
      <c r="G6" s="7">
        <v>23263</v>
      </c>
      <c r="H6" s="7">
        <v>1160</v>
      </c>
      <c r="I6" s="7">
        <v>14</v>
      </c>
    </row>
    <row r="7" spans="1:13" ht="45" customHeight="1" x14ac:dyDescent="0.25">
      <c r="A7" s="24" t="s">
        <v>320</v>
      </c>
      <c r="B7" s="25"/>
      <c r="C7" s="26">
        <v>26</v>
      </c>
      <c r="D7" s="27"/>
      <c r="E7" s="28">
        <f>SUMIFS('Spread Sheet'!G:G,'Spread Sheet'!F:F,"&gt;=61",'Spread Sheet'!F:F,"&lt;=90")</f>
        <v>-18743.87</v>
      </c>
      <c r="F7" s="29"/>
      <c r="G7" s="7">
        <v>20026</v>
      </c>
      <c r="H7" s="7">
        <v>49</v>
      </c>
      <c r="I7" s="7">
        <v>14</v>
      </c>
    </row>
    <row r="8" spans="1:13" ht="45" customHeight="1" thickBot="1" x14ac:dyDescent="0.3">
      <c r="A8" s="36" t="s">
        <v>321</v>
      </c>
      <c r="B8" s="37"/>
      <c r="C8" s="38">
        <v>5</v>
      </c>
      <c r="D8" s="39"/>
      <c r="E8" s="40">
        <f>SUMIF('Spread Sheet'!F:F,"&gt;90",'Spread Sheet'!G:G)</f>
        <v>-5842.49</v>
      </c>
      <c r="F8" s="41"/>
      <c r="G8" s="10">
        <v>6441</v>
      </c>
      <c r="H8" s="10">
        <v>119</v>
      </c>
      <c r="I8" s="7">
        <v>2.5999999999999999E-2</v>
      </c>
    </row>
    <row r="9" spans="1:13" ht="45" customHeight="1" thickBot="1" x14ac:dyDescent="0.3">
      <c r="A9" s="16" t="s">
        <v>6</v>
      </c>
      <c r="B9" s="17"/>
      <c r="C9" s="32">
        <f>IF(C4=0,"",SUM(C4:D8))</f>
        <v>182</v>
      </c>
      <c r="D9" s="33"/>
      <c r="E9" s="34">
        <f>IF(E4=0,"",SUM(E4:F8))</f>
        <v>129500.24999999999</v>
      </c>
      <c r="F9" s="35"/>
      <c r="G9" s="8">
        <v>152375</v>
      </c>
      <c r="H9" s="8">
        <v>281875</v>
      </c>
    </row>
    <row r="11" spans="1:13" x14ac:dyDescent="0.25">
      <c r="C11" s="11" t="s">
        <v>17</v>
      </c>
    </row>
    <row r="12" spans="1:13" x14ac:dyDescent="0.25">
      <c r="C12" s="30" t="s">
        <v>19</v>
      </c>
      <c r="D12" s="31"/>
      <c r="E12" s="31"/>
      <c r="F12" s="31"/>
      <c r="G12" s="31"/>
      <c r="H12" s="31"/>
    </row>
  </sheetData>
  <mergeCells count="26">
    <mergeCell ref="C12:H12"/>
    <mergeCell ref="A6:B6"/>
    <mergeCell ref="C6:D6"/>
    <mergeCell ref="E6:F6"/>
    <mergeCell ref="A9:B9"/>
    <mergeCell ref="C9:D9"/>
    <mergeCell ref="E9:F9"/>
    <mergeCell ref="A7:B7"/>
    <mergeCell ref="C7:D7"/>
    <mergeCell ref="E7:F7"/>
    <mergeCell ref="A8:B8"/>
    <mergeCell ref="C8:D8"/>
    <mergeCell ref="E8:F8"/>
    <mergeCell ref="A4:B4"/>
    <mergeCell ref="C4:D4"/>
    <mergeCell ref="E4:F4"/>
    <mergeCell ref="A5:B5"/>
    <mergeCell ref="C5:D5"/>
    <mergeCell ref="E5:F5"/>
    <mergeCell ref="H1:J1"/>
    <mergeCell ref="A2:B2"/>
    <mergeCell ref="C2:D2"/>
    <mergeCell ref="E2:F2"/>
    <mergeCell ref="A3:B3"/>
    <mergeCell ref="C3:D3"/>
    <mergeCell ref="E3:F3"/>
  </mergeCells>
  <pageMargins left="0.7" right="0.7" top="0.75" bottom="0.75" header="0.3" footer="0.3"/>
  <pageSetup scale="88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Spread Sheet</vt:lpstr>
      <vt:lpstr>Final Totals</vt:lpstr>
      <vt:lpstr>Sheet3</vt:lpstr>
      <vt:lpstr>'Spread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April</cp:lastModifiedBy>
  <cp:lastPrinted>2016-09-13T14:50:16Z</cp:lastPrinted>
  <dcterms:created xsi:type="dcterms:W3CDTF">2015-12-28T19:26:50Z</dcterms:created>
  <dcterms:modified xsi:type="dcterms:W3CDTF">2017-07-24T01:53:27Z</dcterms:modified>
</cp:coreProperties>
</file>