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codeName="ThisWorkbook" defaultThemeVersion="124226"/>
  <mc:AlternateContent xmlns:mc="http://schemas.openxmlformats.org/markup-compatibility/2006">
    <mc:Choice Requires="x15">
      <x15ac:absPath xmlns:x15ac="http://schemas.microsoft.com/office/spreadsheetml/2010/11/ac" url="C:\Users\Frank\Documents\"/>
    </mc:Choice>
  </mc:AlternateContent>
  <bookViews>
    <workbookView xWindow="0" yWindow="0" windowWidth="14475" windowHeight="9165" tabRatio="896" activeTab="2"/>
  </bookViews>
  <sheets>
    <sheet name="First Time Fill Rate (FTFR)" sheetId="14" r:id="rId1"/>
    <sheet name="CDK Scorecard" sheetId="15" r:id="rId2"/>
    <sheet name="PARTS DEPT ACTION PLAN" sheetId="9" r:id="rId3"/>
    <sheet name="R&amp;R DMS Scorecard" sheetId="13" r:id="rId4"/>
    <sheet name="Dealer Track Scorecard" sheetId="16" r:id="rId5"/>
    <sheet name=" UCS Scorecard" sheetId="17" r:id="rId6"/>
  </sheets>
  <externalReferences>
    <externalReference r:id="rId7"/>
  </externalReferences>
  <calcPr calcId="171027"/>
  <fileRecoveryPr autoRecover="0"/>
</workbook>
</file>

<file path=xl/calcChain.xml><?xml version="1.0" encoding="utf-8"?>
<calcChain xmlns="http://schemas.openxmlformats.org/spreadsheetml/2006/main">
  <c r="E15" i="17" l="1"/>
  <c r="L21" i="17"/>
  <c r="O26" i="17"/>
  <c r="P26" i="17"/>
  <c r="L22" i="17"/>
  <c r="O23" i="17"/>
  <c r="E26" i="17"/>
  <c r="G24" i="17" s="1"/>
  <c r="G20" i="17"/>
  <c r="F5" i="16"/>
  <c r="E6" i="16"/>
  <c r="E7" i="16"/>
  <c r="E8" i="16"/>
  <c r="E9" i="16"/>
  <c r="E10" i="16"/>
  <c r="E11" i="16"/>
  <c r="E12" i="16"/>
  <c r="E13" i="16"/>
  <c r="F25" i="16"/>
  <c r="G31" i="16" s="1"/>
  <c r="G26" i="16"/>
  <c r="G25" i="16"/>
  <c r="F26" i="16"/>
  <c r="F27" i="16"/>
  <c r="G27" i="16"/>
  <c r="F28" i="16"/>
  <c r="F29" i="16"/>
  <c r="G29" i="16"/>
  <c r="F30" i="16"/>
  <c r="F31" i="16"/>
  <c r="F32" i="16"/>
  <c r="F33" i="16"/>
  <c r="G33" i="16"/>
  <c r="F34" i="16"/>
  <c r="F35" i="16"/>
  <c r="G35" i="16"/>
  <c r="F36" i="16"/>
  <c r="F37" i="16"/>
  <c r="G37" i="16"/>
  <c r="F38" i="16"/>
  <c r="F39" i="16"/>
  <c r="E15" i="15"/>
  <c r="G7" i="15" s="1"/>
  <c r="O21" i="15"/>
  <c r="O22" i="15"/>
  <c r="O23" i="15"/>
  <c r="E24" i="15"/>
  <c r="G23" i="15" s="1"/>
  <c r="G6" i="14"/>
  <c r="G7" i="14"/>
  <c r="G8" i="14"/>
  <c r="G9" i="14"/>
  <c r="G10" i="14"/>
  <c r="G11" i="14"/>
  <c r="G12" i="14"/>
  <c r="G13" i="14"/>
  <c r="G14" i="14"/>
  <c r="G15" i="14"/>
  <c r="G16" i="14"/>
  <c r="G17" i="14"/>
  <c r="G18" i="14"/>
  <c r="G19" i="14"/>
  <c r="G20" i="14"/>
  <c r="C21" i="14"/>
  <c r="D21" i="14"/>
  <c r="G21" i="14"/>
  <c r="E21" i="14"/>
  <c r="F21" i="14"/>
  <c r="D22" i="14"/>
  <c r="D27" i="13"/>
  <c r="F20" i="13" s="1"/>
  <c r="N26" i="13"/>
  <c r="N25" i="13"/>
  <c r="N24" i="13"/>
  <c r="N27" i="13" s="1"/>
  <c r="O27" i="13" s="1"/>
  <c r="N23" i="13"/>
  <c r="F23" i="13"/>
  <c r="D14" i="13"/>
  <c r="F11" i="13"/>
  <c r="F12" i="13"/>
  <c r="F8" i="13"/>
  <c r="F7" i="13"/>
  <c r="F4" i="13"/>
  <c r="F21" i="13"/>
  <c r="F5" i="13"/>
  <c r="F10" i="13"/>
  <c r="F6" i="13"/>
  <c r="F14" i="13"/>
  <c r="G19" i="17"/>
  <c r="G36" i="16"/>
  <c r="G34" i="16"/>
  <c r="G32" i="16"/>
  <c r="G28" i="16"/>
  <c r="G23" i="17"/>
  <c r="G25" i="17"/>
  <c r="O24" i="15" l="1"/>
  <c r="N24" i="15" s="1"/>
  <c r="G22" i="15"/>
  <c r="G21" i="15"/>
  <c r="G19" i="15"/>
  <c r="G20" i="15"/>
  <c r="G9" i="15"/>
  <c r="G8" i="15"/>
  <c r="G13" i="15"/>
  <c r="G5" i="15"/>
  <c r="G14" i="15"/>
  <c r="G6" i="15"/>
  <c r="G15" i="15"/>
  <c r="F22" i="13"/>
  <c r="F27" i="13" s="1"/>
  <c r="F25" i="13"/>
  <c r="G22" i="17"/>
  <c r="F26" i="13"/>
  <c r="G21" i="17"/>
  <c r="G30" i="16"/>
  <c r="G38" i="16"/>
  <c r="F24" i="13"/>
  <c r="G24" i="15" l="1"/>
  <c r="G26" i="17"/>
</calcChain>
</file>

<file path=xl/comments1.xml><?xml version="1.0" encoding="utf-8"?>
<comments xmlns="http://schemas.openxmlformats.org/spreadsheetml/2006/main">
  <authors>
    <author>cbavis</author>
  </authors>
  <commentList>
    <comment ref="E6" authorId="0" shapeId="0">
      <text>
        <r>
          <rPr>
            <b/>
            <sz val="8"/>
            <color indexed="81"/>
            <rFont val="Tahoma"/>
            <family val="2"/>
          </rPr>
          <t>cbavis:</t>
        </r>
        <r>
          <rPr>
            <sz val="8"/>
            <color indexed="81"/>
            <rFont val="Tahoma"/>
            <family val="2"/>
          </rPr>
          <t xml:space="preserve">
</t>
        </r>
        <r>
          <rPr>
            <b/>
            <sz val="8"/>
            <color indexed="81"/>
            <rFont val="Tahoma"/>
            <family val="2"/>
          </rPr>
          <t>HAVE YOU ACCRUED THIS AMOUNT OR MORE TO SEND BACK ON A RETURN?</t>
        </r>
      </text>
    </comment>
    <comment ref="E8" authorId="0" shapeId="0">
      <text>
        <r>
          <rPr>
            <b/>
            <sz val="8"/>
            <color indexed="81"/>
            <rFont val="Tahoma"/>
            <family val="2"/>
          </rPr>
          <t>cbavis:</t>
        </r>
        <r>
          <rPr>
            <sz val="8"/>
            <color indexed="81"/>
            <rFont val="Tahoma"/>
            <family val="2"/>
          </rPr>
          <t xml:space="preserve">
</t>
        </r>
        <r>
          <rPr>
            <b/>
            <sz val="8"/>
            <color indexed="81"/>
            <rFont val="Tahoma"/>
            <family val="2"/>
          </rPr>
          <t>INQUIRE WHAT HE/SHE IS MANUALLY CONTROLLING, RATHER THAN THE DMS</t>
        </r>
      </text>
    </comment>
    <comment ref="E9" authorId="0" shapeId="0">
      <text>
        <r>
          <rPr>
            <b/>
            <sz val="8"/>
            <color indexed="81"/>
            <rFont val="Tahoma"/>
            <family val="2"/>
          </rPr>
          <t>cbavis:</t>
        </r>
        <r>
          <rPr>
            <sz val="8"/>
            <color indexed="81"/>
            <rFont val="Tahoma"/>
            <family val="2"/>
          </rPr>
          <t xml:space="preserve">
can reduce by installing sop's etc</t>
        </r>
      </text>
    </comment>
    <comment ref="G10" authorId="0" shapeId="0">
      <text>
        <r>
          <rPr>
            <b/>
            <sz val="8"/>
            <color indexed="81"/>
            <rFont val="Tahoma"/>
            <family val="2"/>
          </rPr>
          <t>cbavis:</t>
        </r>
        <r>
          <rPr>
            <sz val="8"/>
            <color indexed="81"/>
            <rFont val="Tahoma"/>
            <family val="2"/>
          </rPr>
          <t xml:space="preserve">
TO IMPROVE START TRACKING ALL REQUESTS</t>
        </r>
      </text>
    </comment>
  </commentList>
</comments>
</file>

<file path=xl/comments2.xml><?xml version="1.0" encoding="utf-8"?>
<comments xmlns="http://schemas.openxmlformats.org/spreadsheetml/2006/main">
  <authors>
    <author>Bavis, Christopher</author>
  </authors>
  <commentList>
    <comment ref="C10" authorId="0" shapeId="0">
      <text>
        <r>
          <rPr>
            <b/>
            <sz val="9"/>
            <color indexed="81"/>
            <rFont val="Tahoma"/>
          </rPr>
          <t>Bavis, Christopher:</t>
        </r>
        <r>
          <rPr>
            <sz val="9"/>
            <color indexed="81"/>
            <rFont val="Tahoma"/>
          </rPr>
          <t xml:space="preserve">
Do not pick a "HUGH" problem. Pick one that you have a good chance of resolving</t>
        </r>
      </text>
    </comment>
    <comment ref="C14" authorId="0" shapeId="0">
      <text>
        <r>
          <rPr>
            <b/>
            <sz val="9"/>
            <color indexed="81"/>
            <rFont val="Tahoma"/>
          </rPr>
          <t>Bavis, Christopher:</t>
        </r>
        <r>
          <rPr>
            <sz val="9"/>
            <color indexed="81"/>
            <rFont val="Tahoma"/>
          </rPr>
          <t xml:space="preserve">
This is the tough part sometimes. Sometimes it’s the easiest. Figure out where you want to go with this.</t>
        </r>
      </text>
    </comment>
    <comment ref="C18" authorId="0" shapeId="0">
      <text>
        <r>
          <rPr>
            <b/>
            <sz val="9"/>
            <color indexed="81"/>
            <rFont val="Tahoma"/>
          </rPr>
          <t>Bavis, Christopher:</t>
        </r>
        <r>
          <rPr>
            <sz val="9"/>
            <color indexed="81"/>
            <rFont val="Tahoma"/>
          </rPr>
          <t xml:space="preserve">
Establish a time when all parties believe the proposal/ issue can be resolved</t>
        </r>
      </text>
    </comment>
    <comment ref="C22" authorId="0" shapeId="0">
      <text>
        <r>
          <rPr>
            <b/>
            <sz val="9"/>
            <color indexed="81"/>
            <rFont val="Tahoma"/>
          </rPr>
          <t>Bavis, Christopher:</t>
        </r>
        <r>
          <rPr>
            <sz val="9"/>
            <color indexed="81"/>
            <rFont val="Tahoma"/>
          </rPr>
          <t xml:space="preserve">
This is the nuts and bolts of it. What are the steps needed to resolve?</t>
        </r>
      </text>
    </comment>
    <comment ref="C26" authorId="0" shapeId="0">
      <text>
        <r>
          <rPr>
            <b/>
            <sz val="9"/>
            <color indexed="81"/>
            <rFont val="Tahoma"/>
          </rPr>
          <t>Bavis, Christopher:</t>
        </r>
        <r>
          <rPr>
            <sz val="9"/>
            <color indexed="81"/>
            <rFont val="Tahoma"/>
          </rPr>
          <t xml:space="preserve">
This will indicate that you have the attention of the dealer. Set this up in advance prior to having employees in the stakeholders meeting</t>
        </r>
      </text>
    </comment>
    <comment ref="C37" authorId="0" shapeId="0">
      <text>
        <r>
          <rPr>
            <b/>
            <sz val="9"/>
            <color indexed="81"/>
            <rFont val="Tahoma"/>
          </rPr>
          <t>Bavis, Christopher:</t>
        </r>
        <r>
          <rPr>
            <sz val="9"/>
            <color indexed="81"/>
            <rFont val="Tahoma"/>
          </rPr>
          <t xml:space="preserve">
Need to be realistic here.</t>
        </r>
      </text>
    </comment>
  </commentList>
</comments>
</file>

<file path=xl/comments3.xml><?xml version="1.0" encoding="utf-8"?>
<comments xmlns="http://schemas.openxmlformats.org/spreadsheetml/2006/main">
  <authors>
    <author>Bavis, Christopher</author>
    <author>cbavis</author>
    <author>Michalski, Mark A.</author>
  </authors>
  <commentList>
    <comment ref="C8" authorId="0" shapeId="0">
      <text>
        <r>
          <rPr>
            <b/>
            <sz val="9"/>
            <color indexed="81"/>
            <rFont val="Tahoma"/>
            <family val="2"/>
          </rPr>
          <t>Bavis, Christopher:</t>
        </r>
        <r>
          <rPr>
            <sz val="9"/>
            <color indexed="81"/>
            <rFont val="Tahoma"/>
            <family val="2"/>
          </rPr>
          <t xml:space="preserve">
</t>
        </r>
        <r>
          <rPr>
            <b/>
            <sz val="9"/>
            <color indexed="81"/>
            <rFont val="Tahoma"/>
            <family val="2"/>
          </rPr>
          <t>SOP Speculation</t>
        </r>
      </text>
    </comment>
    <comment ref="D8" authorId="1" shapeId="0">
      <text>
        <r>
          <rPr>
            <b/>
            <sz val="8"/>
            <color indexed="81"/>
            <rFont val="Tahoma"/>
            <family val="2"/>
          </rPr>
          <t>Can be reduced by installing SOP's etc</t>
        </r>
      </text>
    </comment>
    <comment ref="F9" authorId="2" shapeId="0">
      <text>
        <r>
          <rPr>
            <b/>
            <sz val="9"/>
            <color indexed="81"/>
            <rFont val="Tahoma"/>
            <family val="2"/>
          </rPr>
          <t>This is a Memo item: Remember Watch more parts, Own less Non Stock Parts</t>
        </r>
      </text>
    </comment>
    <comment ref="M27" authorId="1" shapeId="0">
      <text>
        <r>
          <rPr>
            <b/>
            <sz val="8"/>
            <color indexed="81"/>
            <rFont val="Tahoma"/>
            <family val="2"/>
          </rPr>
          <t>cbavis:
obso/INVENTORY</t>
        </r>
      </text>
    </comment>
  </commentList>
</comments>
</file>

<file path=xl/comments4.xml><?xml version="1.0" encoding="utf-8"?>
<comments xmlns="http://schemas.openxmlformats.org/spreadsheetml/2006/main">
  <authors>
    <author>cbavis</author>
    <author>Bavis, Christopher</author>
  </authors>
  <commentList>
    <comment ref="E9" authorId="0" shapeId="0">
      <text>
        <r>
          <rPr>
            <b/>
            <sz val="8"/>
            <color indexed="81"/>
            <rFont val="Tahoma"/>
            <family val="2"/>
          </rPr>
          <t>cbavis:</t>
        </r>
        <r>
          <rPr>
            <sz val="8"/>
            <color indexed="81"/>
            <rFont val="Tahoma"/>
            <family val="2"/>
          </rPr>
          <t xml:space="preserve">
can reduce by installing sop's etc</t>
        </r>
      </text>
    </comment>
    <comment ref="E10" authorId="1" shapeId="0">
      <text>
        <r>
          <rPr>
            <b/>
            <sz val="9"/>
            <color indexed="81"/>
            <rFont val="Tahoma"/>
            <family val="2"/>
          </rPr>
          <t>Bavis, Christopher:</t>
        </r>
        <r>
          <rPr>
            <sz val="9"/>
            <color indexed="81"/>
            <rFont val="Tahoma"/>
            <family val="2"/>
          </rPr>
          <t xml:space="preserve">
take this number and divide  by total part number up on the closing balance line on the DMS summary</t>
        </r>
      </text>
    </comment>
    <comment ref="G10" authorId="1" shapeId="0">
      <text>
        <r>
          <rPr>
            <b/>
            <sz val="9"/>
            <color indexed="81"/>
            <rFont val="Tahoma"/>
            <family val="2"/>
          </rPr>
          <t>Bavis, Christopher:</t>
        </r>
        <r>
          <rPr>
            <sz val="9"/>
            <color indexed="81"/>
            <rFont val="Tahoma"/>
            <family val="2"/>
          </rPr>
          <t xml:space="preserve">
This would be the % of the total part numbers that are being tracked by the system prior to phase in</t>
        </r>
      </text>
    </comment>
  </commentList>
</comments>
</file>

<file path=xl/sharedStrings.xml><?xml version="1.0" encoding="utf-8"?>
<sst xmlns="http://schemas.openxmlformats.org/spreadsheetml/2006/main" count="302" uniqueCount="209">
  <si>
    <t>Inventory</t>
  </si>
  <si>
    <t>DEALERSHIP NAME</t>
  </si>
  <si>
    <t>First time fill rate</t>
  </si>
  <si>
    <t>Totals</t>
  </si>
  <si>
    <t>GOOD</t>
  </si>
  <si>
    <t>Stocking Status</t>
  </si>
  <si>
    <t>% of Inventory</t>
  </si>
  <si>
    <t>Guide</t>
  </si>
  <si>
    <t>WARNING</t>
  </si>
  <si>
    <t>INVESTMENT</t>
  </si>
  <si>
    <t>Value</t>
  </si>
  <si>
    <t>DANGER</t>
  </si>
  <si>
    <t>Normal or Active Stock</t>
  </si>
  <si>
    <t>over 70%</t>
  </si>
  <si>
    <t>GREAT</t>
  </si>
  <si>
    <t>Automatic Phase Out</t>
  </si>
  <si>
    <t>Seldom used</t>
  </si>
  <si>
    <t>Dealer Phase Out</t>
  </si>
  <si>
    <t>Less than 1%</t>
  </si>
  <si>
    <t>OK….BUT..</t>
  </si>
  <si>
    <t>Manual Order</t>
  </si>
  <si>
    <t>Less than 3%</t>
  </si>
  <si>
    <t>Non Stock Part $'s</t>
  </si>
  <si>
    <t>Less than 5%</t>
  </si>
  <si>
    <t>Non Stock Part #'s*</t>
  </si>
  <si>
    <t>Greater than 70% of PN's</t>
  </si>
  <si>
    <t>Activity</t>
  </si>
  <si>
    <t>Total Inventory</t>
  </si>
  <si>
    <t>First Time Fill Rate</t>
  </si>
  <si>
    <t xml:space="preserve">DATE </t>
  </si>
  <si>
    <t># OF RO'S</t>
  </si>
  <si>
    <t>RO's Filled 1st Time</t>
  </si>
  <si>
    <t>RO's Filled Same Day</t>
  </si>
  <si>
    <t>RO's Not Filled Same Day</t>
  </si>
  <si>
    <t>Actual 1st Time Fill Rate %</t>
  </si>
  <si>
    <t>Dealership</t>
  </si>
  <si>
    <t>Student Name</t>
  </si>
  <si>
    <t>Academy Week</t>
  </si>
  <si>
    <t>Current Situation</t>
  </si>
  <si>
    <t>Overall Objective:</t>
  </si>
  <si>
    <t>Proposed Timeline</t>
  </si>
  <si>
    <t>Action Plan</t>
  </si>
  <si>
    <t>1.</t>
  </si>
  <si>
    <t>2.</t>
  </si>
  <si>
    <t>3.</t>
  </si>
  <si>
    <t>4.</t>
  </si>
  <si>
    <t>5.</t>
  </si>
  <si>
    <t>Projected Date of Completion:</t>
  </si>
  <si>
    <t xml:space="preserve">Sponsor Signature: </t>
  </si>
  <si>
    <t xml:space="preserve">Evaluation of Results:  Include measured results.  </t>
  </si>
  <si>
    <t>(± Metrics)</t>
  </si>
  <si>
    <t>4-6 Months</t>
  </si>
  <si>
    <t>EQUALS</t>
  </si>
  <si>
    <t>PLEASE BE ADVISED THIS ASSIGNMENT BY IT'S SELF IS WORTH 100 POINTS.TAKE YOUR TIME AND GET IT CORRECT</t>
  </si>
  <si>
    <t xml:space="preserve">         Class &amp; Student Number</t>
  </si>
  <si>
    <t>Departmental Action Plan</t>
  </si>
  <si>
    <t>Less than 30%</t>
  </si>
  <si>
    <t>REYNOLDS 2213</t>
  </si>
  <si>
    <t>OUCH !!!!!!!!!!</t>
  </si>
  <si>
    <t>YIKES</t>
  </si>
  <si>
    <t>MEMO</t>
  </si>
  <si>
    <t>Core Clean</t>
  </si>
  <si>
    <t>PART #</t>
  </si>
  <si>
    <t xml:space="preserve"> # PIECES</t>
  </si>
  <si>
    <t>Core Dirty</t>
  </si>
  <si>
    <t>Replace by hold</t>
  </si>
  <si>
    <t>RBH</t>
  </si>
  <si>
    <t>NA</t>
  </si>
  <si>
    <t>REYNOLDS</t>
  </si>
  <si>
    <t>NADA</t>
  </si>
  <si>
    <t>% of inventory</t>
  </si>
  <si>
    <t>Notes</t>
  </si>
  <si>
    <t>Current</t>
  </si>
  <si>
    <t>this is your current and active</t>
  </si>
  <si>
    <t>1-3 Months</t>
  </si>
  <si>
    <t>included</t>
  </si>
  <si>
    <t>healthy parts inventory</t>
  </si>
  <si>
    <t>OBSO POSITION MATH DONE BELOW</t>
  </si>
  <si>
    <t>7-9 Months</t>
  </si>
  <si>
    <t>65% Will likely become obso</t>
  </si>
  <si>
    <t>.65 TIMES THE 7-9 MONTH VALUE</t>
  </si>
  <si>
    <t>10-12 Months</t>
  </si>
  <si>
    <t>85% Will likely become obso</t>
  </si>
  <si>
    <t>.85 TIMES THE 10-12 MONTH VALUE</t>
  </si>
  <si>
    <t>13-24 Months</t>
  </si>
  <si>
    <t>Technically Obsolete</t>
  </si>
  <si>
    <t>PLUS THE 13-24 MONTH VALUE</t>
  </si>
  <si>
    <t>25+ months</t>
  </si>
  <si>
    <t>PLUS THE 25+ VALUE</t>
  </si>
  <si>
    <t>TOTAL</t>
  </si>
  <si>
    <t>OBSO AS A % OF TOTAL</t>
  </si>
  <si>
    <t>NADA Motors</t>
  </si>
  <si>
    <t>PLUS</t>
  </si>
  <si>
    <t>Minimal Amount</t>
  </si>
  <si>
    <t>New parts no sales</t>
  </si>
  <si>
    <t>Technical Obsolescence 2% is guide</t>
  </si>
  <si>
    <t>Over 12 Months</t>
  </si>
  <si>
    <t xml:space="preserve">.75 TIMES $       </t>
  </si>
  <si>
    <t>75% will likely become Obso 2% is guide</t>
  </si>
  <si>
    <t>7-12 Months</t>
  </si>
  <si>
    <t>OBSO POSITION</t>
  </si>
  <si>
    <t>ACTIVE INVENTORY at 23%</t>
  </si>
  <si>
    <t>ACTIVE INVENTORY at 75%</t>
  </si>
  <si>
    <t>0-3 Months</t>
  </si>
  <si>
    <t>Notes &amp; Guides</t>
  </si>
  <si>
    <t>%</t>
  </si>
  <si>
    <t>Value $</t>
  </si>
  <si>
    <t>ADP</t>
  </si>
  <si>
    <t>ouch!!!</t>
  </si>
  <si>
    <t>Dirty Core</t>
  </si>
  <si>
    <t>OUCH !!!!!!</t>
  </si>
  <si>
    <t xml:space="preserve">pieces </t>
  </si>
  <si>
    <t xml:space="preserve">p/n </t>
  </si>
  <si>
    <t>Clean Core</t>
  </si>
  <si>
    <t>Not on ADP</t>
  </si>
  <si>
    <t>Repace by Hold</t>
  </si>
  <si>
    <t>OUCH !!!</t>
  </si>
  <si>
    <t>No Phase Out</t>
  </si>
  <si>
    <t>Less than 35%</t>
  </si>
  <si>
    <t>SCORING</t>
  </si>
  <si>
    <t>COLOR</t>
  </si>
  <si>
    <t>CDK</t>
  </si>
  <si>
    <t>CONFIRM DIRTY &amp; CLEAN STATUS</t>
  </si>
  <si>
    <t>CORES WITH ON HAND</t>
  </si>
  <si>
    <t>TOTAL INVENTORY</t>
  </si>
  <si>
    <t>CURRENT MONTH</t>
  </si>
  <si>
    <t>ONE MONTH AGO</t>
  </si>
  <si>
    <t>TWO MONTHS AGO</t>
  </si>
  <si>
    <t>THREE MONTHS AGO</t>
  </si>
  <si>
    <t>FOUR MONTHS AGO</t>
  </si>
  <si>
    <t>FIVE MONTHS AGO</t>
  </si>
  <si>
    <t>THIS IS YOUR ACTIVE HEALTHY PARTS INVENTORY</t>
  </si>
  <si>
    <t>SIX MONTHS AGO</t>
  </si>
  <si>
    <t>SEVEN MONTHS AGO</t>
  </si>
  <si>
    <t>EIGHT MONTHS AGO</t>
  </si>
  <si>
    <t>THESE PARTS WILL BE IN A "AP" STATUS IF YOUR PHASE OUT IS SET AT 0 IN 6</t>
  </si>
  <si>
    <t>NINE MONTHS AGO</t>
  </si>
  <si>
    <t>TEN MONTHS AGO</t>
  </si>
  <si>
    <t>THIS IS POTENTIAL OBSO</t>
  </si>
  <si>
    <t>ELEVEN MONTHS AGO</t>
  </si>
  <si>
    <t>ONE YEAR AGO PLUS</t>
  </si>
  <si>
    <t>THIS IS TECHNICAL OBSO</t>
  </si>
  <si>
    <t>NEVER SOLD</t>
  </si>
  <si>
    <t>ACUM %</t>
  </si>
  <si>
    <t>VALUE</t>
  </si>
  <si>
    <t>INSTRUCTORS NOTES</t>
  </si>
  <si>
    <t>INVENTORY AGING BY LAST SOLD</t>
  </si>
  <si>
    <t>MINIMAL</t>
  </si>
  <si>
    <t>PARTS WITH OUT COST</t>
  </si>
  <si>
    <t>NOT ON FACTORY MASTER</t>
  </si>
  <si>
    <t>VALUE OF TOTAL INVENTORY</t>
  </si>
  <si>
    <t>ONE DAYS AVG SALES</t>
  </si>
  <si>
    <t>PARTS ON OPEN R. O.'S</t>
  </si>
  <si>
    <t>TOTAL OF INVENTORY</t>
  </si>
  <si>
    <t>LOW DBL NUMBERS</t>
  </si>
  <si>
    <t>NEG-ON-HAND</t>
  </si>
  <si>
    <t>LOW PIECE COUNTS</t>
  </si>
  <si>
    <t>CORES ON HAND</t>
  </si>
  <si>
    <t>TOTAL INV. TO SELL</t>
  </si>
  <si>
    <t>LESS THAN 30-35%</t>
  </si>
  <si>
    <t>INACTIVE W/ON HAND</t>
  </si>
  <si>
    <t>SUPERCEDED W/ON HAND</t>
  </si>
  <si>
    <t>TOTAL ACTIVE PARTS</t>
  </si>
  <si>
    <t>LESS THAN 30%</t>
  </si>
  <si>
    <t>ACTIVE PARTS:TO PHASE OUT</t>
  </si>
  <si>
    <t>LESS THAN 1 %</t>
  </si>
  <si>
    <t>ACTIVE PARTS: UNDERSTOCKED</t>
  </si>
  <si>
    <t>ACTIVE PARTS: EXCESS STOCK</t>
  </si>
  <si>
    <t>ACTIVE PARTS: STOCKED</t>
  </si>
  <si>
    <t>PIECES</t>
  </si>
  <si>
    <t>PROFILES BEST OF CLASS</t>
  </si>
  <si>
    <t>STATUS</t>
  </si>
  <si>
    <t>MONTH OF:</t>
  </si>
  <si>
    <t xml:space="preserve">DEALER TRACK </t>
  </si>
  <si>
    <t>This is your Technical  OBSO</t>
  </si>
  <si>
    <t>12 Months + Over</t>
  </si>
  <si>
    <t>9-12  Months</t>
  </si>
  <si>
    <t>6-9  Months</t>
  </si>
  <si>
    <t>3 to 6  Months</t>
  </si>
  <si>
    <t>Current TO 3 Months</t>
  </si>
  <si>
    <t>Investment</t>
  </si>
  <si>
    <t>UCS</t>
  </si>
  <si>
    <t>Extra Lines</t>
  </si>
  <si>
    <t>Are controls in place?</t>
  </si>
  <si>
    <t xml:space="preserve">Clean Core </t>
  </si>
  <si>
    <t>Total Watch #'s (N/ Stock Part #'s)</t>
  </si>
  <si>
    <t>No Match (Non Stock Part $'s)</t>
  </si>
  <si>
    <t>Manual Order Review</t>
  </si>
  <si>
    <t xml:space="preserve">No bin Location Parts </t>
  </si>
  <si>
    <t>Zero Guide (Auto Phase out)</t>
  </si>
  <si>
    <t>Active Stock (0-6 month activity)</t>
  </si>
  <si>
    <t>Observations</t>
  </si>
  <si>
    <t xml:space="preserve">UCS SCORECARD </t>
  </si>
  <si>
    <t>Marc LaMassa</t>
  </si>
  <si>
    <t>Fixed Ops 1 - Parts</t>
  </si>
  <si>
    <t>328-04</t>
  </si>
  <si>
    <t xml:space="preserve"> </t>
  </si>
  <si>
    <r>
      <t xml:space="preserve">Obsolescence is creeping up month over month
</t>
    </r>
    <r>
      <rPr>
        <sz val="10"/>
        <color indexed="8"/>
        <rFont val="Arial"/>
        <family val="2"/>
      </rPr>
      <t xml:space="preserve">EOM July 2017 we stood at an obso position of 21% and by EOM September we found ourselves at 23%. Comparing our parts inventory for the 2 months I found we ended with about $22,000 less inventory in September than we had in EOM July but we still showed an increase in obso. It turns out we had a couple of wholesale customers stop doing business with us in the 1st quater of the year and it took some time to adjust our ordering process leaving us with a stockpile of parts. </t>
    </r>
  </si>
  <si>
    <r>
      <t xml:space="preserve">Objective 1: </t>
    </r>
    <r>
      <rPr>
        <sz val="10"/>
        <color indexed="8"/>
        <rFont val="Arial"/>
        <family val="2"/>
      </rPr>
      <t xml:space="preserve">Evaluate ordering preocess for wholesale parts business and implement changes where necessary 
</t>
    </r>
    <r>
      <rPr>
        <b/>
        <sz val="10"/>
        <color indexed="8"/>
        <rFont val="Arial"/>
        <family val="2"/>
      </rPr>
      <t>Objective 2:</t>
    </r>
    <r>
      <rPr>
        <sz val="10"/>
        <color indexed="8"/>
        <rFont val="Arial"/>
        <family val="2"/>
      </rPr>
      <t xml:space="preserve"> Evaluate and make changes to how we communicate with our wholesale customers to limit the loss of business to competitors</t>
    </r>
    <r>
      <rPr>
        <b/>
        <sz val="10"/>
        <color indexed="8"/>
        <rFont val="Arial"/>
        <family val="2"/>
      </rPr>
      <t xml:space="preserve">
Objective 3:</t>
    </r>
    <r>
      <rPr>
        <sz val="10"/>
        <color indexed="8"/>
        <rFont val="Arial"/>
        <family val="2"/>
      </rPr>
      <t xml:space="preserve"> Reduce our obso inventory</t>
    </r>
  </si>
  <si>
    <r>
      <t xml:space="preserve">Step 1: </t>
    </r>
    <r>
      <rPr>
        <sz val="10"/>
        <color indexed="8"/>
        <rFont val="Arial"/>
        <family val="2"/>
      </rPr>
      <t xml:space="preserve">Review ordering process for wholesale parts stock and recommend changes           Due: 11/3/17
</t>
    </r>
    <r>
      <rPr>
        <b/>
        <sz val="10"/>
        <color indexed="8"/>
        <rFont val="Arial"/>
        <family val="2"/>
      </rPr>
      <t>Step 2:</t>
    </r>
    <r>
      <rPr>
        <sz val="10"/>
        <color indexed="8"/>
        <rFont val="Arial"/>
        <family val="2"/>
      </rPr>
      <t xml:space="preserve"> Implement changes to reduce exposure to negative changes in sales                       Due:11/10/17
</t>
    </r>
    <r>
      <rPr>
        <b/>
        <sz val="10"/>
        <color indexed="8"/>
        <rFont val="Arial"/>
        <family val="2"/>
      </rPr>
      <t>Step 3:</t>
    </r>
    <r>
      <rPr>
        <sz val="10"/>
        <color indexed="8"/>
        <rFont val="Arial"/>
        <family val="2"/>
      </rPr>
      <t xml:space="preserve"> Train wholesale staff in customer communication process                                       Start 11/3/17
</t>
    </r>
    <r>
      <rPr>
        <b/>
        <sz val="10"/>
        <color indexed="8"/>
        <rFont val="Arial"/>
        <family val="2"/>
      </rPr>
      <t>Step 4:</t>
    </r>
    <r>
      <rPr>
        <sz val="10"/>
        <color indexed="8"/>
        <rFont val="Arial"/>
        <family val="2"/>
      </rPr>
      <t xml:space="preserve"> Set up and monitor an ebay page to sell our obso inventory that we cannot return     Due: 11/10/17
            to the manufacturer
</t>
    </r>
    <r>
      <rPr>
        <b/>
        <sz val="10"/>
        <color indexed="8"/>
        <rFont val="Arial"/>
        <family val="2"/>
      </rPr>
      <t xml:space="preserve">
            ***steps 3 and 4 will be ongoing</t>
    </r>
    <r>
      <rPr>
        <sz val="10"/>
        <color indexed="8"/>
        <rFont val="Arial"/>
        <family val="2"/>
      </rPr>
      <t xml:space="preserve">
         </t>
    </r>
  </si>
  <si>
    <r>
      <t xml:space="preserve">Meeting with Dealer:  
Action Proposed: </t>
    </r>
    <r>
      <rPr>
        <sz val="10"/>
        <color indexed="8"/>
        <rFont val="Arial"/>
        <family val="2"/>
      </rPr>
      <t>proposed actions listed above to majority partner and GM</t>
    </r>
  </si>
  <si>
    <t>Eastchester Chrysler Jeep Dodge Ram</t>
  </si>
  <si>
    <r>
      <t xml:space="preserve">Meeting with stakeholder(s) (dealership personnel):
Describe what is in place to support desired goal:
Training - </t>
    </r>
    <r>
      <rPr>
        <sz val="10"/>
        <color indexed="8"/>
        <rFont val="Arial"/>
        <family val="2"/>
      </rPr>
      <t>I currently conduct sales training for our sales staff every Monday and Friday which our parts staff will now be a part of.</t>
    </r>
    <r>
      <rPr>
        <b/>
        <sz val="10"/>
        <color indexed="8"/>
        <rFont val="Arial"/>
        <family val="2"/>
      </rPr>
      <t xml:space="preserve">
Coaching - </t>
    </r>
    <r>
      <rPr>
        <sz val="10"/>
        <color indexed="8"/>
        <rFont val="Arial"/>
        <family val="2"/>
      </rPr>
      <t>since this is going to be a new procedure for our parts department we will also be training our parts manager on how to continue his staff in expanding their customer service skills. All involved will also be made aware of why we are implementing these changes and the benefits that will come from them</t>
    </r>
    <r>
      <rPr>
        <b/>
        <sz val="10"/>
        <color indexed="8"/>
        <rFont val="Arial"/>
        <family val="2"/>
      </rPr>
      <t xml:space="preserve">
±Consequences related to results -</t>
    </r>
    <r>
      <rPr>
        <sz val="10"/>
        <color indexed="8"/>
        <rFont val="Arial"/>
        <family val="2"/>
      </rPr>
      <t xml:space="preserve"> positive consequences include reduction in obso position, reduction in frozen inventory dollars, possible increase in revenue from proper eBay page management and product mix, increase in parts business from effective training of staff. Negative consequences include losing staff who do not want to increase their skill set, tweaking our ordering process to the point where we leave ourselves short </t>
    </r>
    <r>
      <rPr>
        <b/>
        <sz val="10"/>
        <color indexed="8"/>
        <rFont val="Arial"/>
        <family val="2"/>
      </rPr>
      <t xml:space="preserve">
Pain &amp; Gain - </t>
    </r>
    <r>
      <rPr>
        <sz val="10"/>
        <color indexed="8"/>
        <rFont val="Arial"/>
        <family val="2"/>
      </rPr>
      <t>it's never easy implementing a new process, especially one in a department that is so often ignored. The pain lies in the pushback from staff who believe they are doing good based on sales/net but who do not see the bigger picture of a more profitable department that is streamlined in their sales and inventory process. They will actually work better rather than harder.</t>
    </r>
    <r>
      <rPr>
        <b/>
        <sz val="10"/>
        <color indexed="8"/>
        <rFont val="Arial"/>
        <family val="2"/>
      </rPr>
      <t xml:space="preserve">
</t>
    </r>
  </si>
  <si>
    <r>
      <t xml:space="preserve">Accountability: Monitoring progress:
Who: </t>
    </r>
    <r>
      <rPr>
        <sz val="10"/>
        <color indexed="8"/>
        <rFont val="Arial"/>
        <family val="2"/>
      </rPr>
      <t>Parts manager, counter people, eBay site manager, GSM</t>
    </r>
    <r>
      <rPr>
        <b/>
        <sz val="10"/>
        <color indexed="8"/>
        <rFont val="Arial"/>
        <family val="2"/>
      </rPr>
      <t xml:space="preserve">
What: </t>
    </r>
    <r>
      <rPr>
        <sz val="10"/>
        <color indexed="8"/>
        <rFont val="Arial"/>
        <family val="2"/>
      </rPr>
      <t>Parts Manager will tweak stock orders 
           counter people will initially be held accountable for maintaining customer base. As they improve wholesale counter staff will increase involvement in generating new business.
           GSM will be accountabdle for parts staff progress regarding sales progress
           eBay site manager will be point person for everything eBay related working with parts manager to ensure aging inventory goes online as well as monitoring payments from purchasers.</t>
    </r>
    <r>
      <rPr>
        <b/>
        <sz val="10"/>
        <color indexed="8"/>
        <rFont val="Arial"/>
        <family val="2"/>
      </rPr>
      <t xml:space="preserve">
By When: </t>
    </r>
    <r>
      <rPr>
        <sz val="10"/>
        <color indexed="8"/>
        <rFont val="Arial"/>
        <family val="2"/>
      </rPr>
      <t>ongoing. Training to start immediatly and results should be seen within 45 days. Obso position reduction within 45-60 days through returns and eBay sales</t>
    </r>
    <r>
      <rPr>
        <b/>
        <sz val="10"/>
        <color indexed="8"/>
        <rFont val="Arial"/>
        <family val="2"/>
      </rPr>
      <t xml:space="preserve">
How:</t>
    </r>
  </si>
  <si>
    <r>
      <t xml:space="preserve">Describe checkpoints that have been established to measure progress:
Daily  /  Weekly  /  Bi-weekly  /  Monthly  /  
</t>
    </r>
    <r>
      <rPr>
        <sz val="10"/>
        <color indexed="8"/>
        <rFont val="Arial"/>
        <family val="2"/>
      </rPr>
      <t>Weekly review of parts received - why did we get them and what is the last 45 days demand
Weekly review of parts staff customer service / sales training progress
Bi-weekly review of customer orders - internal, wholesale, and walk-ups
Bi-weekly review of eBay progress
Monthly review of obso position</t>
    </r>
    <r>
      <rPr>
        <b/>
        <sz val="10"/>
        <color indexed="8"/>
        <rFont val="Arial"/>
        <family val="2"/>
      </rPr>
      <t xml:space="preserve">
</t>
    </r>
  </si>
  <si>
    <r>
      <t>Describe necessary actions to reach desired result:
Action 1:</t>
    </r>
    <r>
      <rPr>
        <sz val="10"/>
        <color indexed="8"/>
        <rFont val="Arial"/>
        <family val="2"/>
      </rPr>
      <t xml:space="preserve"> Evaluate order procedures for wholesale business. We’ve discovered our ordering process for our wholesale business was changed it was just not done in a timely manner. Our parts manager will take the lead in monitoring changes in wholesale business and adjust his orders accordingly
</t>
    </r>
    <r>
      <rPr>
        <b/>
        <sz val="10"/>
        <color indexed="8"/>
        <rFont val="Arial"/>
        <family val="2"/>
      </rPr>
      <t xml:space="preserve">Action 2: </t>
    </r>
    <r>
      <rPr>
        <sz val="10"/>
        <color indexed="8"/>
        <rFont val="Arial"/>
        <family val="2"/>
      </rPr>
      <t xml:space="preserve">Customer service / sales training for parts counter staff. We agreed not only our wholesale staff needs to be better in sales and customer service but the rest of our counter staff could also benefit from this training. Phone skills (no more “parts please hold”), upselling with complementary parts, prospecting for new customers and customer retention will all be part of the training. 
</t>
    </r>
    <r>
      <rPr>
        <b/>
        <sz val="10"/>
        <color indexed="8"/>
        <rFont val="Arial"/>
        <family val="2"/>
      </rPr>
      <t xml:space="preserve">Action 3: </t>
    </r>
    <r>
      <rPr>
        <sz val="10"/>
        <color indexed="8"/>
        <rFont val="Arial"/>
        <family val="2"/>
      </rPr>
      <t xml:space="preserve">Review our return procedures. It turned out our parts manager thought one of his guys was on top of returns when he wasn’t. our parts manager will be the point person for returns moving forward and will be held accountable for parts not getting returned in a timely manner.
</t>
    </r>
    <r>
      <rPr>
        <b/>
        <sz val="10"/>
        <color indexed="8"/>
        <rFont val="Arial"/>
        <family val="2"/>
      </rPr>
      <t>Action 4:</t>
    </r>
    <r>
      <rPr>
        <sz val="10"/>
        <color indexed="8"/>
        <rFont val="Arial"/>
        <family val="2"/>
      </rPr>
      <t xml:space="preserve"> eBay page. Once we get a hold on what can be returned we will set up and manage an eBay page starting with the inventory that we cannot return but quickly adding all inventory in stock for more than 60 days, reducing the obso risk. See below for eBay fees. Judging by the many fees eBay has we are going to want to limit this action to the initial reduction of inventory we cannot send back and then only as a last resort
</t>
    </r>
    <r>
      <rPr>
        <b/>
        <sz val="10"/>
        <color indexed="8"/>
        <rFont val="Arial"/>
        <family val="2"/>
      </rPr>
      <t>Action 5:</t>
    </r>
    <r>
      <rPr>
        <sz val="10"/>
        <color indexed="8"/>
        <rFont val="Arial"/>
        <family val="2"/>
      </rPr>
      <t xml:space="preserve"> Continue to review results and adjust if/when necessary. The DMS scorecard will be the barometer on how our actions are working to reduce our obso position.
</t>
    </r>
  </si>
  <si>
    <r>
      <t xml:space="preserve">Estimated cost for implementation:  </t>
    </r>
    <r>
      <rPr>
        <sz val="10"/>
        <color indexed="8"/>
        <rFont val="Arial"/>
        <family val="2"/>
      </rPr>
      <t xml:space="preserve">other than time, the training is not going to cost anything since it's being done inhouse.Our
 costs will come from eBay auctions and their breakdown is below
</t>
    </r>
    <r>
      <rPr>
        <b/>
        <sz val="10"/>
        <color indexed="8"/>
        <rFont val="Arial"/>
        <family val="2"/>
      </rPr>
      <t>eBay Auction Listing Fees
Opening Bid or Reserve Price   Insertion Fee                Basic Store Subscriber Insertion Fee</t>
    </r>
    <r>
      <rPr>
        <sz val="10"/>
        <color indexed="8"/>
        <rFont val="Arial"/>
        <family val="2"/>
      </rPr>
      <t xml:space="preserve">
$0.01 to $0.99                              Free*                            $0.10
$1.00 to $9.99                              $0.25                            $0.25
$10.00 to $24.99                          $0.50                            $0.50
$25.00 to $49.99                          $0.75                            $0.75
$50.00 to $199.99                        $1.00                             $1.00
$200.00 or more                          $2.00                             $2.00
* If you do not have an eBay Store, you may list up to 100 auction listings in a month for free as long as your starting price is between $0.01 and $0.99, and you have no reserve price. If you exceed 100 listings with this starting price per month, you will be charged a $0.10 fee per listing.
</t>
    </r>
    <r>
      <rPr>
        <b/>
        <sz val="10"/>
        <color indexed="8"/>
        <rFont val="Arial"/>
        <family val="2"/>
      </rPr>
      <t>Listing Option Fees</t>
    </r>
    <r>
      <rPr>
        <sz val="10"/>
        <color indexed="8"/>
        <rFont val="Arial"/>
        <family val="2"/>
      </rPr>
      <t xml:space="preserve">
</t>
    </r>
    <r>
      <rPr>
        <b/>
        <sz val="10"/>
        <color indexed="8"/>
        <rFont val="Arial"/>
        <family val="2"/>
      </rPr>
      <t>Option                                       Fee: Auction or Fixed Price 3, 5, 7, 10 days</t>
    </r>
    <r>
      <rPr>
        <sz val="10"/>
        <color indexed="8"/>
        <rFont val="Arial"/>
        <family val="2"/>
      </rPr>
      <t xml:space="preserve">                </t>
    </r>
    <r>
      <rPr>
        <b/>
        <sz val="10"/>
        <color indexed="8"/>
        <rFont val="Arial"/>
        <family val="2"/>
      </rPr>
      <t>OR</t>
    </r>
    <r>
      <rPr>
        <sz val="10"/>
        <color indexed="8"/>
        <rFont val="Arial"/>
        <family val="2"/>
      </rPr>
      <t xml:space="preserve">         </t>
    </r>
    <r>
      <rPr>
        <b/>
        <sz val="10"/>
        <color indexed="8"/>
        <rFont val="Arial"/>
        <family val="2"/>
      </rPr>
      <t xml:space="preserve">Fee: Fixed Price 30 days
</t>
    </r>
    <r>
      <rPr>
        <sz val="10"/>
        <color indexed="8"/>
        <rFont val="Arial"/>
        <family val="2"/>
      </rPr>
      <t xml:space="preserve">Subtitle                                          $0.50                                                                                          $1.50
Bold                                              $2.00                                                                                           $4.00
Listing Designer                             $0.10                                                                                           $0.30
Gallery Plus                                   $0.35                                                                                           $1.00
Scheduled listing                            $0.10                                                                                           $0.10
List in two categories                      Double fees                                                                                  Double fees
Additional pictures                          $0.15                                                                                          $0.15
Picture Pack 1–6 pictures               $0.75                                                                                          $0.75
Picture Pack 7–12 pictures              $1.00                                                                                          $1.00
</t>
    </r>
    <r>
      <rPr>
        <b/>
        <sz val="10"/>
        <color indexed="8"/>
        <rFont val="Arial"/>
        <family val="2"/>
      </rPr>
      <t xml:space="preserve">If Your Item Sells for </t>
    </r>
    <r>
      <rPr>
        <sz val="10"/>
        <color indexed="8"/>
        <rFont val="Arial"/>
        <family val="2"/>
      </rPr>
      <t xml:space="preserve">  
Item not sold                                                           No fee 
$0.99 – $50.00                                                       12% of the final sale price 
$50.01 – $1,000.00                                                 12% of the initial $50.00, plus 6% of the remaining final sale price balance 
$1000.01 or more                                                   12% of the initial $50.00, plus 6% of the next $50.01 to $1,000.00,  
                                                                              plus 2% of the remaining final sale price balance</t>
    </r>
  </si>
  <si>
    <r>
      <t xml:space="preserve">Impact Areas:
Sales    /    Gross    /    Expenses    /    Net Profit    /    CSI    /   
Sales </t>
    </r>
    <r>
      <rPr>
        <sz val="10"/>
        <color indexed="8"/>
        <rFont val="Arial"/>
        <family val="2"/>
      </rPr>
      <t xml:space="preserve">will increase from an increase in the quality of service our outside customers get as well as from the increase in new business our parts staff will bring in.
</t>
    </r>
    <r>
      <rPr>
        <b/>
        <sz val="10"/>
        <color indexed="8"/>
        <rFont val="Arial"/>
        <family val="2"/>
      </rPr>
      <t xml:space="preserve">Gross </t>
    </r>
    <r>
      <rPr>
        <sz val="10"/>
        <color indexed="8"/>
        <rFont val="Arial"/>
        <family val="2"/>
      </rPr>
      <t xml:space="preserve">will also increase from the increase in sales, not only from wholesale and walk up window but also from internal with our counter people being able to upsell service with complementary parts for the job the techs are working on.
</t>
    </r>
    <r>
      <rPr>
        <b/>
        <sz val="10"/>
        <color indexed="8"/>
        <rFont val="Arial"/>
        <family val="2"/>
      </rPr>
      <t xml:space="preserve">Expenses </t>
    </r>
    <r>
      <rPr>
        <sz val="10"/>
        <color indexed="8"/>
        <rFont val="Arial"/>
        <family val="2"/>
      </rPr>
      <t xml:space="preserve">- expense will be controlled by limiting the amount of eBay listings. Once the inventory issue is under control this expense should be minimal
</t>
    </r>
    <r>
      <rPr>
        <b/>
        <sz val="10"/>
        <color indexed="8"/>
        <rFont val="Arial"/>
        <family val="2"/>
      </rPr>
      <t xml:space="preserve">Net Profit - </t>
    </r>
    <r>
      <rPr>
        <sz val="10"/>
        <color indexed="8"/>
        <rFont val="Arial"/>
        <family val="2"/>
      </rPr>
      <t>when gross increases net will also increase</t>
    </r>
  </si>
  <si>
    <t>1/31/18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</si>
</sst>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
  </numFmts>
  <fonts count="32">
    <font>
      <sz val="10"/>
      <name val="Arial"/>
    </font>
    <font>
      <sz val="10"/>
      <name val="Arial"/>
    </font>
    <font>
      <b/>
      <sz val="10"/>
      <name val="Arial"/>
      <family val="2"/>
    </font>
    <font>
      <sz val="10"/>
      <name val="Arial"/>
    </font>
    <font>
      <sz val="9"/>
      <color indexed="81"/>
      <name val="Tahoma"/>
    </font>
    <font>
      <b/>
      <sz val="9"/>
      <color indexed="81"/>
      <name val="Tahoma"/>
    </font>
    <font>
      <sz val="11"/>
      <color indexed="8"/>
      <name val="Calibri"/>
      <family val="2"/>
    </font>
    <font>
      <b/>
      <sz val="18"/>
      <color indexed="56"/>
      <name val="Cambria"/>
      <family val="2"/>
    </font>
    <font>
      <sz val="10"/>
      <name val="Verdana"/>
    </font>
    <font>
      <b/>
      <sz val="12"/>
      <name val="Arial"/>
      <family val="2"/>
    </font>
    <font>
      <b/>
      <sz val="10"/>
      <color indexed="9"/>
      <name val="Arial"/>
      <family val="2"/>
    </font>
    <font>
      <b/>
      <sz val="8"/>
      <name val="Arial"/>
      <family val="2"/>
    </font>
    <font>
      <sz val="10"/>
      <color indexed="8"/>
      <name val="Arial"/>
      <family val="2"/>
    </font>
    <font>
      <b/>
      <sz val="9"/>
      <color indexed="8"/>
      <name val="Arial"/>
      <family val="2"/>
    </font>
    <font>
      <b/>
      <sz val="11"/>
      <color indexed="8"/>
      <name val="Arial"/>
      <family val="2"/>
    </font>
    <font>
      <b/>
      <sz val="10"/>
      <color indexed="8"/>
      <name val="Arial"/>
      <family val="2"/>
    </font>
    <font>
      <sz val="8"/>
      <name val="Verdana"/>
      <family val="2"/>
    </font>
    <font>
      <b/>
      <sz val="10"/>
      <name val="SWISS"/>
    </font>
    <font>
      <sz val="10"/>
      <color indexed="9"/>
      <name val="Arial"/>
      <family val="2"/>
    </font>
    <font>
      <sz val="10"/>
      <name val="Arial"/>
      <family val="2"/>
    </font>
    <font>
      <b/>
      <sz val="9"/>
      <name val="Arial"/>
      <family val="2"/>
    </font>
    <font>
      <sz val="9"/>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8"/>
      <name val="Arial"/>
      <family val="2"/>
    </font>
    <font>
      <b/>
      <sz val="11"/>
      <color rgb="FF3F3F3F"/>
      <name val="Calibri"/>
      <family val="2"/>
      <scheme val="minor"/>
    </font>
    <font>
      <b/>
      <sz val="18"/>
      <color indexed="56"/>
      <name val="Cambria"/>
      <family val="2"/>
      <scheme val="major"/>
    </font>
    <font>
      <sz val="10"/>
      <color theme="0"/>
      <name val="Arial"/>
      <family val="2"/>
    </font>
    <font>
      <b/>
      <sz val="10"/>
      <color theme="0"/>
      <name val="Arial"/>
      <family val="2"/>
    </font>
    <font>
      <b/>
      <sz val="18"/>
      <color indexed="8"/>
      <name val="Arial"/>
      <family val="2"/>
    </font>
  </fonts>
  <fills count="30">
    <fill>
      <patternFill patternType="none"/>
    </fill>
    <fill>
      <patternFill patternType="gray125"/>
    </fill>
    <fill>
      <patternFill patternType="solid">
        <fgColor indexed="22"/>
      </patternFill>
    </fill>
    <fill>
      <patternFill patternType="solid">
        <fgColor indexed="31"/>
        <bgColor indexed="64"/>
      </patternFill>
    </fill>
    <fill>
      <patternFill patternType="solid">
        <fgColor indexed="9"/>
        <bgColor indexed="64"/>
      </patternFill>
    </fill>
    <fill>
      <patternFill patternType="solid">
        <fgColor indexed="8"/>
        <bgColor indexed="64"/>
      </patternFill>
    </fill>
    <fill>
      <patternFill patternType="solid">
        <fgColor indexed="11"/>
        <bgColor indexed="64"/>
      </patternFill>
    </fill>
    <fill>
      <patternFill patternType="solid">
        <fgColor indexed="13"/>
        <bgColor indexed="64"/>
      </patternFill>
    </fill>
    <fill>
      <patternFill patternType="solid">
        <fgColor indexed="42"/>
        <bgColor indexed="64"/>
      </patternFill>
    </fill>
    <fill>
      <patternFill patternType="solid">
        <fgColor indexed="15"/>
        <bgColor indexed="64"/>
      </patternFill>
    </fill>
    <fill>
      <patternFill patternType="solid">
        <fgColor indexed="14"/>
        <bgColor indexed="64"/>
      </patternFill>
    </fill>
    <fill>
      <patternFill patternType="solid">
        <fgColor indexed="22"/>
        <bgColor indexed="64"/>
      </patternFill>
    </fill>
    <fill>
      <patternFill patternType="solid">
        <fgColor indexed="23"/>
        <bgColor indexed="64"/>
      </patternFill>
    </fill>
    <fill>
      <patternFill patternType="solid">
        <fgColor indexed="10"/>
        <bgColor indexed="64"/>
      </patternFill>
    </fill>
    <fill>
      <patternFill patternType="solid">
        <fgColor indexed="53"/>
        <bgColor indexed="64"/>
      </patternFill>
    </fill>
    <fill>
      <patternFill patternType="solid">
        <fgColor indexed="43"/>
        <bgColor indexed="64"/>
      </patternFill>
    </fill>
    <fill>
      <patternFill patternType="solid">
        <fgColor indexed="52"/>
        <bgColor indexed="64"/>
      </patternFill>
    </fill>
    <fill>
      <patternFill patternType="solid">
        <fgColor indexed="45"/>
        <bgColor indexed="64"/>
      </patternFill>
    </fill>
    <fill>
      <patternFill patternType="solid">
        <fgColor indexed="17"/>
        <bgColor indexed="64"/>
      </patternFill>
    </fill>
    <fill>
      <patternFill patternType="solid">
        <fgColor indexed="41"/>
        <bgColor indexed="64"/>
      </patternFill>
    </fill>
    <fill>
      <patternFill patternType="solid">
        <fgColor indexed="44"/>
        <bgColor indexed="64"/>
      </patternFill>
    </fill>
    <fill>
      <patternFill patternType="solid">
        <fgColor indexed="50"/>
        <bgColor indexed="64"/>
      </patternFill>
    </fill>
    <fill>
      <patternFill patternType="solid">
        <fgColor indexed="29"/>
        <bgColor indexed="64"/>
      </patternFill>
    </fill>
    <fill>
      <patternFill patternType="solid">
        <fgColor indexed="51"/>
        <bgColor indexed="64"/>
      </patternFill>
    </fill>
    <fill>
      <patternFill patternType="solid">
        <fgColor rgb="FFFFFF00"/>
        <bgColor indexed="64"/>
      </patternFill>
    </fill>
    <fill>
      <patternFill patternType="solid">
        <fgColor theme="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diagonal/>
    </border>
    <border>
      <left/>
      <right/>
      <top style="medium">
        <color indexed="8"/>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8"/>
      </right>
      <top style="medium">
        <color indexed="64"/>
      </top>
      <bottom/>
      <diagonal/>
    </border>
    <border>
      <left/>
      <right style="medium">
        <color indexed="8"/>
      </right>
      <top style="medium">
        <color indexed="64"/>
      </top>
      <bottom style="medium">
        <color indexed="64"/>
      </bottom>
      <diagonal/>
    </border>
    <border>
      <left/>
      <right style="medium">
        <color indexed="8"/>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style="medium">
        <color indexed="64"/>
      </top>
      <bottom style="medium">
        <color indexed="64"/>
      </bottom>
      <diagonal/>
    </border>
    <border>
      <left style="thin">
        <color indexed="64"/>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8"/>
      </left>
      <right/>
      <top/>
      <bottom style="medium">
        <color indexed="64"/>
      </bottom>
      <diagonal/>
    </border>
    <border>
      <left style="thin">
        <color indexed="64"/>
      </left>
      <right style="medium">
        <color indexed="64"/>
      </right>
      <top/>
      <bottom style="thin">
        <color indexed="64"/>
      </bottom>
      <diagonal/>
    </border>
    <border>
      <left style="medium">
        <color indexed="8"/>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8"/>
      </bottom>
      <diagonal/>
    </border>
    <border>
      <left/>
      <right/>
      <top/>
      <bottom style="double">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rgb="FF3F3F3F"/>
      </left>
      <right style="thin">
        <color rgb="FF3F3F3F"/>
      </right>
      <top style="thin">
        <color rgb="FF3F3F3F"/>
      </top>
      <bottom style="thin">
        <color rgb="FF3F3F3F"/>
      </bottom>
      <diagonal/>
    </border>
  </borders>
  <cellStyleXfs count="11">
    <xf numFmtId="0" fontId="0" fillId="0" borderId="0"/>
    <xf numFmtId="44" fontId="1"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19" fillId="0" borderId="0"/>
    <xf numFmtId="0" fontId="27" fillId="2" borderId="77" applyNumberFormat="0" applyAlignment="0" applyProtection="0"/>
    <xf numFmtId="9" fontId="1"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cellStyleXfs>
  <cellXfs count="399">
    <xf numFmtId="0" fontId="0" fillId="0" borderId="0" xfId="0"/>
    <xf numFmtId="0" fontId="2" fillId="0" borderId="0" xfId="0" applyFont="1" applyBorder="1"/>
    <xf numFmtId="0" fontId="7" fillId="0" borderId="0" xfId="10" applyFont="1"/>
    <xf numFmtId="0" fontId="27" fillId="3" borderId="77" xfId="6" applyFill="1"/>
    <xf numFmtId="0" fontId="27" fillId="3" borderId="77" xfId="6" applyFill="1" applyAlignment="1">
      <alignment horizontal="center"/>
    </xf>
    <xf numFmtId="0" fontId="27" fillId="3" borderId="77" xfId="6" applyFill="1" applyAlignment="1">
      <alignment horizontal="center" wrapText="1"/>
    </xf>
    <xf numFmtId="14" fontId="27" fillId="4" borderId="77" xfId="6" applyNumberFormat="1" applyFill="1" applyAlignment="1">
      <alignment horizontal="center"/>
    </xf>
    <xf numFmtId="0" fontId="27" fillId="4" borderId="77" xfId="6" applyFill="1" applyAlignment="1">
      <alignment horizont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5" borderId="2" xfId="0" applyFont="1" applyFill="1" applyBorder="1"/>
    <xf numFmtId="0" fontId="2" fillId="5" borderId="2" xfId="0" applyFont="1" applyFill="1" applyBorder="1"/>
    <xf numFmtId="0" fontId="2" fillId="6" borderId="3" xfId="0" applyFont="1" applyFill="1" applyBorder="1"/>
    <xf numFmtId="0" fontId="10" fillId="5" borderId="4"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applyBorder="1"/>
    <xf numFmtId="0" fontId="2" fillId="5" borderId="0" xfId="0" applyFont="1" applyFill="1" applyBorder="1"/>
    <xf numFmtId="0" fontId="2" fillId="7" borderId="5" xfId="0" applyFont="1" applyFill="1" applyBorder="1"/>
    <xf numFmtId="0" fontId="10" fillId="5" borderId="4" xfId="0" applyFont="1" applyFill="1" applyBorder="1"/>
    <xf numFmtId="0" fontId="2" fillId="8" borderId="4" xfId="0" applyFont="1" applyFill="1" applyBorder="1"/>
    <xf numFmtId="0" fontId="0" fillId="8" borderId="0" xfId="0" applyFill="1" applyBorder="1"/>
    <xf numFmtId="0" fontId="2" fillId="9" borderId="6" xfId="0" applyFont="1" applyFill="1" applyBorder="1"/>
    <xf numFmtId="0" fontId="2" fillId="8" borderId="7" xfId="0" applyFont="1" applyFill="1" applyBorder="1"/>
    <xf numFmtId="0" fontId="2" fillId="8" borderId="8" xfId="0" applyFont="1" applyFill="1" applyBorder="1"/>
    <xf numFmtId="0" fontId="2" fillId="10" borderId="9" xfId="0" applyFont="1" applyFill="1" applyBorder="1"/>
    <xf numFmtId="0" fontId="0" fillId="8" borderId="8" xfId="0" applyFill="1" applyBorder="1"/>
    <xf numFmtId="0" fontId="2" fillId="8" borderId="8" xfId="0" applyFont="1" applyFill="1" applyBorder="1" applyAlignment="1">
      <alignment horizontal="center"/>
    </xf>
    <xf numFmtId="0" fontId="0" fillId="8" borderId="10" xfId="0" applyFill="1" applyBorder="1" applyAlignment="1">
      <alignment horizontal="center"/>
    </xf>
    <xf numFmtId="0" fontId="2" fillId="0" borderId="0" xfId="0" applyFont="1"/>
    <xf numFmtId="0" fontId="10" fillId="5" borderId="0" xfId="0" applyFont="1" applyFill="1" applyAlignment="1">
      <alignment horizontal="center"/>
    </xf>
    <xf numFmtId="0" fontId="10" fillId="5" borderId="0" xfId="0" applyFont="1" applyFill="1"/>
    <xf numFmtId="0" fontId="2" fillId="8" borderId="11" xfId="0" applyFont="1" applyFill="1" applyBorder="1"/>
    <xf numFmtId="0" fontId="2" fillId="8" borderId="12" xfId="0" applyFont="1" applyFill="1" applyBorder="1"/>
    <xf numFmtId="0" fontId="2" fillId="8" borderId="9" xfId="0" applyFont="1" applyFill="1" applyBorder="1"/>
    <xf numFmtId="0" fontId="2" fillId="8" borderId="9" xfId="0" applyFont="1" applyFill="1" applyBorder="1" applyAlignment="1">
      <alignment horizontal="center"/>
    </xf>
    <xf numFmtId="49" fontId="15" fillId="11" borderId="0" xfId="0" applyNumberFormat="1" applyFont="1" applyFill="1" applyBorder="1" applyProtection="1"/>
    <xf numFmtId="49" fontId="15" fillId="11" borderId="0" xfId="0" applyNumberFormat="1" applyFont="1" applyFill="1" applyBorder="1" applyAlignment="1" applyProtection="1">
      <alignment horizontal="right"/>
    </xf>
    <xf numFmtId="49" fontId="15" fillId="11" borderId="13" xfId="0" applyNumberFormat="1" applyFont="1" applyFill="1" applyBorder="1" applyAlignment="1" applyProtection="1"/>
    <xf numFmtId="0" fontId="15" fillId="11" borderId="0" xfId="0" applyNumberFormat="1" applyFont="1" applyFill="1" applyBorder="1" applyAlignment="1" applyProtection="1">
      <alignment horizontal="left" vertical="top" wrapText="1"/>
    </xf>
    <xf numFmtId="49" fontId="15" fillId="11" borderId="0" xfId="0" applyNumberFormat="1" applyFont="1" applyFill="1" applyBorder="1" applyAlignment="1" applyProtection="1"/>
    <xf numFmtId="49" fontId="15" fillId="11" borderId="14" xfId="0" applyNumberFormat="1" applyFont="1" applyFill="1" applyBorder="1" applyProtection="1"/>
    <xf numFmtId="49" fontId="15" fillId="11" borderId="0" xfId="0" applyNumberFormat="1" applyFont="1" applyFill="1" applyBorder="1" applyAlignment="1" applyProtection="1">
      <alignment horizontal="center"/>
    </xf>
    <xf numFmtId="49" fontId="15" fillId="0" borderId="15" xfId="0" applyNumberFormat="1" applyFont="1" applyFill="1" applyBorder="1" applyAlignment="1" applyProtection="1"/>
    <xf numFmtId="49" fontId="15" fillId="11" borderId="0" xfId="0" applyNumberFormat="1" applyFont="1" applyFill="1" applyBorder="1" applyAlignment="1" applyProtection="1">
      <alignment horizontal="centerContinuous"/>
    </xf>
    <xf numFmtId="49" fontId="14" fillId="11" borderId="16" xfId="0" applyNumberFormat="1" applyFont="1" applyFill="1" applyBorder="1" applyAlignment="1" applyProtection="1">
      <alignment horizontal="center" vertical="center"/>
    </xf>
    <xf numFmtId="49" fontId="14" fillId="11" borderId="1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center"/>
    </xf>
    <xf numFmtId="49" fontId="15" fillId="11" borderId="18" xfId="0" applyNumberFormat="1" applyFont="1" applyFill="1" applyBorder="1" applyAlignment="1" applyProtection="1">
      <alignment horizontal="centerContinuous"/>
    </xf>
    <xf numFmtId="0" fontId="17" fillId="11" borderId="6" xfId="0" applyNumberFormat="1" applyFont="1" applyFill="1" applyBorder="1" applyAlignment="1" applyProtection="1">
      <alignment horizontal="left" indent="1"/>
      <protection locked="0"/>
    </xf>
    <xf numFmtId="49" fontId="15" fillId="11" borderId="4" xfId="0" applyNumberFormat="1" applyFont="1" applyFill="1" applyBorder="1" applyProtection="1"/>
    <xf numFmtId="49" fontId="15" fillId="11" borderId="18" xfId="0" applyNumberFormat="1" applyFont="1" applyFill="1" applyBorder="1" applyProtection="1"/>
    <xf numFmtId="0" fontId="15" fillId="11" borderId="6" xfId="0" applyNumberFormat="1" applyFont="1" applyFill="1" applyBorder="1" applyAlignment="1" applyProtection="1">
      <alignment horizontal="left" vertical="top" wrapText="1"/>
    </xf>
    <xf numFmtId="49" fontId="15" fillId="11" borderId="4" xfId="0" applyNumberFormat="1" applyFont="1" applyFill="1" applyBorder="1" applyAlignment="1" applyProtection="1"/>
    <xf numFmtId="49" fontId="15" fillId="11" borderId="4" xfId="0" applyNumberFormat="1" applyFont="1" applyFill="1" applyBorder="1" applyAlignment="1" applyProtection="1">
      <alignment vertical="top"/>
    </xf>
    <xf numFmtId="0" fontId="15" fillId="11" borderId="18" xfId="0" applyNumberFormat="1" applyFont="1" applyFill="1" applyBorder="1" applyAlignment="1" applyProtection="1">
      <alignment horizontal="left" vertical="top" wrapText="1"/>
    </xf>
    <xf numFmtId="49" fontId="15" fillId="11" borderId="6" xfId="0" applyNumberFormat="1" applyFont="1" applyFill="1" applyBorder="1" applyAlignment="1" applyProtection="1">
      <alignment horizontal="left" vertical="top"/>
    </xf>
    <xf numFmtId="49" fontId="15" fillId="11" borderId="4" xfId="0" applyNumberFormat="1" applyFont="1" applyFill="1" applyBorder="1" applyAlignment="1" applyProtection="1">
      <alignment horizontal="right" vertical="center"/>
    </xf>
    <xf numFmtId="0" fontId="2" fillId="11" borderId="6" xfId="0" applyNumberFormat="1" applyFont="1" applyFill="1" applyBorder="1" applyAlignment="1" applyProtection="1">
      <alignment horizontal="left" vertical="top" wrapText="1"/>
      <protection locked="0"/>
    </xf>
    <xf numFmtId="49" fontId="15" fillId="11" borderId="18" xfId="0" applyNumberFormat="1" applyFont="1" applyFill="1" applyBorder="1" applyAlignment="1" applyProtection="1"/>
    <xf numFmtId="49" fontId="15" fillId="11" borderId="4" xfId="0" applyNumberFormat="1" applyFont="1" applyFill="1" applyBorder="1" applyAlignment="1" applyProtection="1">
      <alignment vertical="top" wrapText="1"/>
    </xf>
    <xf numFmtId="49" fontId="15" fillId="11" borderId="18" xfId="0" applyNumberFormat="1" applyFont="1" applyFill="1" applyBorder="1" applyAlignment="1" applyProtection="1">
      <alignment horizontal="center"/>
    </xf>
    <xf numFmtId="0" fontId="0" fillId="12" borderId="0" xfId="0" applyFill="1"/>
    <xf numFmtId="0" fontId="2" fillId="12" borderId="0" xfId="0" applyFont="1" applyFill="1" applyBorder="1"/>
    <xf numFmtId="0" fontId="2" fillId="12" borderId="0" xfId="0" applyFont="1" applyFill="1"/>
    <xf numFmtId="0" fontId="2" fillId="12" borderId="19" xfId="0" applyFont="1" applyFill="1" applyBorder="1"/>
    <xf numFmtId="49" fontId="13" fillId="12" borderId="0" xfId="0" applyNumberFormat="1" applyFont="1" applyFill="1" applyAlignment="1" applyProtection="1">
      <alignment vertical="center"/>
    </xf>
    <xf numFmtId="49" fontId="12" fillId="12" borderId="0" xfId="0" applyNumberFormat="1" applyFont="1" applyFill="1" applyProtection="1"/>
    <xf numFmtId="49" fontId="15" fillId="12" borderId="0" xfId="0" applyNumberFormat="1" applyFont="1" applyFill="1" applyProtection="1"/>
    <xf numFmtId="49" fontId="15" fillId="12" borderId="0" xfId="0" applyNumberFormat="1" applyFont="1" applyFill="1" applyBorder="1" applyProtection="1"/>
    <xf numFmtId="14" fontId="27" fillId="0" borderId="77" xfId="6" applyNumberFormat="1" applyFill="1" applyAlignment="1">
      <alignment horizontal="center" wrapText="1"/>
    </xf>
    <xf numFmtId="0" fontId="27" fillId="0" borderId="77" xfId="6" applyFill="1" applyAlignment="1">
      <alignment horizontal="center" wrapText="1"/>
    </xf>
    <xf numFmtId="10" fontId="27" fillId="24" borderId="77" xfId="6" applyNumberFormat="1" applyFill="1" applyAlignment="1">
      <alignment horizontal="center" wrapText="1"/>
    </xf>
    <xf numFmtId="10" fontId="27" fillId="7" borderId="77" xfId="6" applyNumberFormat="1" applyFill="1" applyAlignment="1">
      <alignment horizontal="center"/>
    </xf>
    <xf numFmtId="16" fontId="10" fillId="5" borderId="2" xfId="0" applyNumberFormat="1" applyFont="1" applyFill="1" applyBorder="1"/>
    <xf numFmtId="0" fontId="2" fillId="0" borderId="0" xfId="0" applyFont="1" applyFill="1"/>
    <xf numFmtId="0" fontId="2" fillId="13" borderId="20" xfId="0" applyFont="1" applyFill="1" applyBorder="1"/>
    <xf numFmtId="0" fontId="0" fillId="7" borderId="0" xfId="0" applyFill="1" applyBorder="1"/>
    <xf numFmtId="0" fontId="2" fillId="7" borderId="0" xfId="0" applyFont="1" applyFill="1" applyBorder="1" applyAlignment="1">
      <alignment horizontal="center"/>
    </xf>
    <xf numFmtId="0" fontId="0" fillId="7" borderId="0" xfId="0" applyFill="1" applyBorder="1" applyAlignment="1">
      <alignment horizontal="center"/>
    </xf>
    <xf numFmtId="0" fontId="2" fillId="7" borderId="8" xfId="0" applyFont="1" applyFill="1" applyBorder="1" applyAlignment="1">
      <alignment horizontal="center"/>
    </xf>
    <xf numFmtId="0" fontId="2" fillId="7" borderId="10" xfId="0" applyFont="1" applyFill="1" applyBorder="1" applyAlignment="1">
      <alignment horizontal="center"/>
    </xf>
    <xf numFmtId="0" fontId="0" fillId="7" borderId="8" xfId="0" applyFill="1" applyBorder="1"/>
    <xf numFmtId="0" fontId="2" fillId="11" borderId="21" xfId="0" applyFont="1" applyFill="1" applyBorder="1"/>
    <xf numFmtId="0" fontId="2" fillId="7" borderId="0" xfId="0" applyFont="1" applyFill="1" applyBorder="1"/>
    <xf numFmtId="0" fontId="2" fillId="7" borderId="18" xfId="0" applyFont="1" applyFill="1" applyBorder="1" applyAlignment="1">
      <alignment horizontal="center"/>
    </xf>
    <xf numFmtId="0" fontId="0" fillId="14" borderId="21" xfId="0" applyFill="1" applyBorder="1"/>
    <xf numFmtId="0" fontId="0" fillId="7" borderId="8" xfId="0" applyFont="1" applyFill="1" applyBorder="1"/>
    <xf numFmtId="0" fontId="0" fillId="7" borderId="10" xfId="0" applyFill="1" applyBorder="1" applyAlignment="1">
      <alignment horizontal="center"/>
    </xf>
    <xf numFmtId="0" fontId="29" fillId="25" borderId="0" xfId="0" applyFont="1" applyFill="1"/>
    <xf numFmtId="9" fontId="2" fillId="8" borderId="0" xfId="0" applyNumberFormat="1" applyFont="1" applyFill="1" applyBorder="1" applyAlignment="1">
      <alignment horizontal="center"/>
    </xf>
    <xf numFmtId="6" fontId="0" fillId="0" borderId="0" xfId="0" applyNumberFormat="1"/>
    <xf numFmtId="0" fontId="11" fillId="8" borderId="8" xfId="0" applyFont="1" applyFill="1" applyBorder="1"/>
    <xf numFmtId="0" fontId="0" fillId="8" borderId="18" xfId="0" applyFill="1" applyBorder="1"/>
    <xf numFmtId="0" fontId="2" fillId="0" borderId="7" xfId="0" applyFont="1" applyFill="1" applyBorder="1"/>
    <xf numFmtId="0" fontId="0" fillId="0" borderId="8" xfId="0" applyFill="1" applyBorder="1"/>
    <xf numFmtId="0" fontId="0" fillId="0" borderId="22" xfId="0" applyFill="1" applyBorder="1"/>
    <xf numFmtId="6" fontId="2" fillId="0" borderId="8" xfId="0" applyNumberFormat="1" applyFont="1" applyFill="1" applyBorder="1"/>
    <xf numFmtId="0" fontId="2" fillId="0" borderId="23" xfId="0" applyFont="1" applyFill="1" applyBorder="1"/>
    <xf numFmtId="0" fontId="11" fillId="0" borderId="8" xfId="0" applyFont="1" applyFill="1" applyBorder="1"/>
    <xf numFmtId="0" fontId="0" fillId="0" borderId="10" xfId="0" applyFill="1" applyBorder="1"/>
    <xf numFmtId="0" fontId="2" fillId="0" borderId="24" xfId="0" applyFont="1" applyFill="1" applyBorder="1"/>
    <xf numFmtId="0" fontId="0" fillId="0" borderId="14" xfId="0" applyFill="1" applyBorder="1"/>
    <xf numFmtId="0" fontId="0" fillId="0" borderId="25" xfId="0" applyFill="1" applyBorder="1"/>
    <xf numFmtId="0" fontId="2" fillId="0" borderId="14" xfId="0" applyFont="1" applyFill="1" applyBorder="1"/>
    <xf numFmtId="0" fontId="2" fillId="0" borderId="26" xfId="0" applyFont="1" applyFill="1" applyBorder="1"/>
    <xf numFmtId="0" fontId="2" fillId="0" borderId="25" xfId="0" applyFont="1" applyFill="1" applyBorder="1"/>
    <xf numFmtId="0" fontId="0" fillId="5" borderId="0" xfId="0" applyFill="1"/>
    <xf numFmtId="0" fontId="2" fillId="8" borderId="1" xfId="0" applyFont="1" applyFill="1" applyBorder="1"/>
    <xf numFmtId="0" fontId="0" fillId="8" borderId="2" xfId="0" applyFill="1" applyBorder="1"/>
    <xf numFmtId="10" fontId="2" fillId="0" borderId="27" xfId="0" applyNumberFormat="1" applyFont="1" applyFill="1" applyBorder="1" applyAlignment="1">
      <alignment horizontal="right"/>
    </xf>
    <xf numFmtId="9" fontId="2" fillId="0" borderId="27" xfId="0" applyNumberFormat="1" applyFont="1" applyFill="1" applyBorder="1" applyAlignment="1">
      <alignment horizontal="center"/>
    </xf>
    <xf numFmtId="0" fontId="2" fillId="8" borderId="2" xfId="0" applyFont="1" applyFill="1" applyBorder="1"/>
    <xf numFmtId="0" fontId="2" fillId="8" borderId="27" xfId="0" applyFont="1" applyFill="1" applyBorder="1"/>
    <xf numFmtId="10" fontId="2" fillId="0" borderId="28" xfId="0" applyNumberFormat="1" applyFont="1" applyFill="1" applyBorder="1" applyAlignment="1">
      <alignment horizontal="right"/>
    </xf>
    <xf numFmtId="0" fontId="2" fillId="0" borderId="10" xfId="0" applyFont="1" applyFill="1" applyBorder="1"/>
    <xf numFmtId="0" fontId="2" fillId="8" borderId="29" xfId="0" applyFont="1" applyFill="1" applyBorder="1"/>
    <xf numFmtId="9" fontId="2" fillId="0" borderId="28" xfId="0" applyNumberFormat="1" applyFont="1" applyFill="1" applyBorder="1" applyAlignment="1">
      <alignment horizontal="center"/>
    </xf>
    <xf numFmtId="0" fontId="0" fillId="8" borderId="30" xfId="0" applyFill="1" applyBorder="1"/>
    <xf numFmtId="0" fontId="0" fillId="8" borderId="31" xfId="0" applyFill="1" applyBorder="1"/>
    <xf numFmtId="0" fontId="0" fillId="8" borderId="12" xfId="0" applyFill="1" applyBorder="1"/>
    <xf numFmtId="10" fontId="2" fillId="0" borderId="29" xfId="0" applyNumberFormat="1" applyFont="1" applyFill="1" applyBorder="1" applyAlignment="1">
      <alignment horizontal="right"/>
    </xf>
    <xf numFmtId="9" fontId="2" fillId="0" borderId="29" xfId="0" applyNumberFormat="1" applyFont="1" applyFill="1" applyBorder="1" applyAlignment="1">
      <alignment horizontal="center"/>
    </xf>
    <xf numFmtId="0" fontId="20" fillId="8" borderId="12" xfId="0" applyFont="1" applyFill="1" applyBorder="1"/>
    <xf numFmtId="0" fontId="21" fillId="8" borderId="12" xfId="0" applyFont="1" applyFill="1" applyBorder="1"/>
    <xf numFmtId="0" fontId="2" fillId="0" borderId="13" xfId="0" applyFont="1" applyBorder="1"/>
    <xf numFmtId="6" fontId="2" fillId="7" borderId="15" xfId="0" applyNumberFormat="1" applyFont="1" applyFill="1" applyBorder="1"/>
    <xf numFmtId="0" fontId="20" fillId="8" borderId="8" xfId="0" applyFont="1" applyFill="1" applyBorder="1"/>
    <xf numFmtId="0" fontId="21" fillId="8" borderId="8" xfId="0" applyFont="1" applyFill="1" applyBorder="1"/>
    <xf numFmtId="9" fontId="2" fillId="0" borderId="32" xfId="0" applyNumberFormat="1" applyFont="1" applyFill="1" applyBorder="1" applyAlignment="1">
      <alignment horizontal="center"/>
    </xf>
    <xf numFmtId="10" fontId="2" fillId="0" borderId="12" xfId="0" applyNumberFormat="1" applyFont="1" applyFill="1" applyBorder="1" applyAlignment="1">
      <alignment horizontal="right"/>
    </xf>
    <xf numFmtId="9" fontId="2" fillId="0" borderId="33" xfId="0" applyNumberFormat="1" applyFont="1" applyFill="1" applyBorder="1" applyAlignment="1">
      <alignment horizontal="center"/>
    </xf>
    <xf numFmtId="0" fontId="0" fillId="0" borderId="0" xfId="0" applyFill="1" applyBorder="1"/>
    <xf numFmtId="6" fontId="2" fillId="0" borderId="0" xfId="0" applyNumberFormat="1" applyFont="1" applyFill="1" applyBorder="1"/>
    <xf numFmtId="0" fontId="0" fillId="0" borderId="8" xfId="0" applyBorder="1"/>
    <xf numFmtId="44" fontId="2" fillId="7" borderId="15" xfId="1" applyFont="1" applyFill="1" applyBorder="1"/>
    <xf numFmtId="10" fontId="2" fillId="26" borderId="0" xfId="7" applyNumberFormat="1" applyFont="1" applyFill="1"/>
    <xf numFmtId="0" fontId="0" fillId="0" borderId="0" xfId="0" applyBorder="1"/>
    <xf numFmtId="0" fontId="2" fillId="0" borderId="11" xfId="0" applyFont="1" applyFill="1" applyBorder="1"/>
    <xf numFmtId="0" fontId="0" fillId="0" borderId="12" xfId="0" applyFill="1" applyBorder="1"/>
    <xf numFmtId="9" fontId="2" fillId="0" borderId="12" xfId="0" applyNumberFormat="1" applyFont="1" applyFill="1" applyBorder="1" applyAlignment="1">
      <alignment horizontal="center"/>
    </xf>
    <xf numFmtId="0" fontId="2" fillId="0" borderId="0" xfId="0" applyFont="1" applyFill="1" applyBorder="1" applyAlignment="1">
      <alignment horizontal="right"/>
    </xf>
    <xf numFmtId="0" fontId="19" fillId="0" borderId="0" xfId="0" applyFont="1" applyBorder="1"/>
    <xf numFmtId="0" fontId="2" fillId="0" borderId="0" xfId="0" applyFont="1" applyFill="1" applyBorder="1"/>
    <xf numFmtId="6" fontId="2" fillId="0" borderId="34" xfId="0" applyNumberFormat="1" applyFont="1" applyFill="1" applyBorder="1"/>
    <xf numFmtId="0" fontId="0" fillId="0" borderId="35" xfId="0" applyFill="1" applyBorder="1"/>
    <xf numFmtId="10" fontId="2" fillId="0" borderId="36" xfId="0" applyNumberFormat="1" applyFont="1" applyFill="1" applyBorder="1" applyAlignment="1">
      <alignment horizontal="center"/>
    </xf>
    <xf numFmtId="6" fontId="2" fillId="0" borderId="37" xfId="0" applyNumberFormat="1" applyFont="1" applyFill="1" applyBorder="1"/>
    <xf numFmtId="0" fontId="0" fillId="0" borderId="15" xfId="0" applyFill="1" applyBorder="1"/>
    <xf numFmtId="10" fontId="2" fillId="0" borderId="38" xfId="0" applyNumberFormat="1" applyFont="1" applyFill="1" applyBorder="1" applyAlignment="1">
      <alignment horizontal="center"/>
    </xf>
    <xf numFmtId="9" fontId="2" fillId="0" borderId="38" xfId="0" applyNumberFormat="1" applyFont="1" applyFill="1" applyBorder="1" applyAlignment="1">
      <alignment horizontal="center"/>
    </xf>
    <xf numFmtId="0" fontId="29" fillId="0" borderId="15" xfId="0" applyFont="1" applyFill="1" applyBorder="1"/>
    <xf numFmtId="0" fontId="2" fillId="0" borderId="37" xfId="0" applyFont="1" applyFill="1" applyBorder="1"/>
    <xf numFmtId="9" fontId="2" fillId="0" borderId="38" xfId="7" applyFont="1" applyFill="1" applyBorder="1" applyAlignment="1">
      <alignment horizontal="center"/>
    </xf>
    <xf numFmtId="0" fontId="2" fillId="0" borderId="38" xfId="0" applyFont="1" applyFill="1" applyBorder="1" applyAlignment="1">
      <alignment horizontal="center"/>
    </xf>
    <xf numFmtId="6" fontId="2" fillId="0" borderId="39" xfId="0" applyNumberFormat="1" applyFont="1" applyFill="1" applyBorder="1"/>
    <xf numFmtId="0" fontId="0" fillId="0" borderId="40" xfId="0" applyFill="1" applyBorder="1"/>
    <xf numFmtId="9" fontId="2" fillId="0" borderId="3" xfId="0" applyNumberFormat="1" applyFont="1" applyFill="1" applyBorder="1" applyAlignment="1">
      <alignment horizontal="center"/>
    </xf>
    <xf numFmtId="0" fontId="30" fillId="0" borderId="8" xfId="0" applyFont="1" applyFill="1" applyBorder="1"/>
    <xf numFmtId="0" fontId="30" fillId="0" borderId="14" xfId="0" applyFont="1" applyFill="1" applyBorder="1"/>
    <xf numFmtId="0" fontId="0" fillId="0" borderId="41" xfId="0" applyFill="1" applyBorder="1"/>
    <xf numFmtId="0" fontId="19" fillId="0" borderId="0" xfId="5"/>
    <xf numFmtId="0" fontId="19" fillId="12" borderId="0" xfId="5" applyFill="1"/>
    <xf numFmtId="0" fontId="0" fillId="12" borderId="0" xfId="0" applyFill="1" applyBorder="1"/>
    <xf numFmtId="0" fontId="2" fillId="0" borderId="9" xfId="0" applyFont="1" applyFill="1" applyBorder="1"/>
    <xf numFmtId="9" fontId="2" fillId="8" borderId="8" xfId="0" applyNumberFormat="1" applyFont="1" applyFill="1" applyBorder="1" applyAlignment="1">
      <alignment horizontal="center"/>
    </xf>
    <xf numFmtId="0" fontId="2" fillId="0" borderId="42" xfId="0" applyFont="1" applyFill="1" applyBorder="1"/>
    <xf numFmtId="0" fontId="2" fillId="8" borderId="0" xfId="0" applyFont="1" applyFill="1" applyBorder="1"/>
    <xf numFmtId="6" fontId="2" fillId="0" borderId="9" xfId="0" applyNumberFormat="1" applyFont="1" applyFill="1" applyBorder="1"/>
    <xf numFmtId="0" fontId="0" fillId="0" borderId="43" xfId="0" applyFill="1" applyBorder="1"/>
    <xf numFmtId="0" fontId="2" fillId="7" borderId="25" xfId="0" applyFont="1" applyFill="1" applyBorder="1"/>
    <xf numFmtId="9" fontId="2" fillId="7" borderId="14" xfId="0" applyNumberFormat="1" applyFont="1" applyFill="1" applyBorder="1"/>
    <xf numFmtId="6" fontId="2" fillId="7" borderId="14" xfId="0" applyNumberFormat="1" applyFont="1" applyFill="1" applyBorder="1"/>
    <xf numFmtId="0" fontId="2" fillId="7" borderId="24" xfId="0" applyFont="1" applyFill="1" applyBorder="1"/>
    <xf numFmtId="0" fontId="2" fillId="8" borderId="0" xfId="0" applyFont="1" applyFill="1"/>
    <xf numFmtId="9" fontId="2" fillId="4" borderId="41" xfId="0" applyNumberFormat="1" applyFont="1" applyFill="1" applyBorder="1"/>
    <xf numFmtId="0" fontId="2" fillId="4" borderId="21" xfId="0" applyFont="1" applyFill="1" applyBorder="1"/>
    <xf numFmtId="164" fontId="2" fillId="4" borderId="21" xfId="0" applyNumberFormat="1" applyFont="1" applyFill="1" applyBorder="1"/>
    <xf numFmtId="6" fontId="2" fillId="8" borderId="41" xfId="0" applyNumberFormat="1" applyFont="1" applyFill="1" applyBorder="1"/>
    <xf numFmtId="0" fontId="0" fillId="8" borderId="0" xfId="0" applyFill="1"/>
    <xf numFmtId="3" fontId="2" fillId="7" borderId="44" xfId="0" applyNumberFormat="1" applyFont="1" applyFill="1" applyBorder="1"/>
    <xf numFmtId="0" fontId="10" fillId="7" borderId="45" xfId="0" applyFont="1" applyFill="1" applyBorder="1"/>
    <xf numFmtId="0" fontId="2" fillId="7" borderId="45" xfId="0" applyFont="1" applyFill="1" applyBorder="1"/>
    <xf numFmtId="6" fontId="2" fillId="7" borderId="46" xfId="0" applyNumberFormat="1" applyFont="1" applyFill="1" applyBorder="1"/>
    <xf numFmtId="9" fontId="2" fillId="0" borderId="10" xfId="9" applyFont="1" applyFill="1" applyBorder="1"/>
    <xf numFmtId="10" fontId="10" fillId="0" borderId="9" xfId="0" applyNumberFormat="1" applyFont="1" applyFill="1" applyBorder="1"/>
    <xf numFmtId="3" fontId="2" fillId="0" borderId="9" xfId="0" applyNumberFormat="1" applyFont="1" applyFill="1" applyBorder="1"/>
    <xf numFmtId="0" fontId="10" fillId="8" borderId="10" xfId="0" applyFont="1" applyFill="1" applyBorder="1"/>
    <xf numFmtId="0" fontId="10" fillId="0" borderId="21" xfId="0" applyFont="1" applyFill="1" applyBorder="1"/>
    <xf numFmtId="3" fontId="15" fillId="0" borderId="21" xfId="0" applyNumberFormat="1" applyFont="1" applyFill="1" applyBorder="1"/>
    <xf numFmtId="0" fontId="10" fillId="8" borderId="41" xfId="0" applyFont="1" applyFill="1" applyBorder="1"/>
    <xf numFmtId="0" fontId="2" fillId="7" borderId="15" xfId="0" applyFont="1" applyFill="1" applyBorder="1"/>
    <xf numFmtId="0" fontId="2" fillId="0" borderId="21" xfId="0" applyFont="1" applyFill="1" applyBorder="1"/>
    <xf numFmtId="3" fontId="2" fillId="0" borderId="21" xfId="0" applyNumberFormat="1" applyFont="1" applyFill="1" applyBorder="1"/>
    <xf numFmtId="0" fontId="2" fillId="8" borderId="10" xfId="0" applyFont="1" applyFill="1" applyBorder="1"/>
    <xf numFmtId="3" fontId="2" fillId="0" borderId="42" xfId="0" applyNumberFormat="1" applyFont="1" applyFill="1" applyBorder="1"/>
    <xf numFmtId="0" fontId="10" fillId="8" borderId="18" xfId="0" applyFont="1" applyFill="1" applyBorder="1"/>
    <xf numFmtId="0" fontId="10" fillId="5" borderId="18" xfId="0" applyFont="1" applyFill="1" applyBorder="1"/>
    <xf numFmtId="0" fontId="18" fillId="5" borderId="43" xfId="0" applyFont="1" applyFill="1" applyBorder="1"/>
    <xf numFmtId="0" fontId="0" fillId="8" borderId="10" xfId="0" applyFill="1" applyBorder="1"/>
    <xf numFmtId="10" fontId="2" fillId="0" borderId="9" xfId="0" applyNumberFormat="1" applyFont="1" applyFill="1" applyBorder="1" applyAlignment="1">
      <alignment horizontal="center"/>
    </xf>
    <xf numFmtId="0" fontId="19" fillId="0" borderId="7" xfId="0" applyFont="1" applyFill="1" applyBorder="1"/>
    <xf numFmtId="0" fontId="0" fillId="8" borderId="9" xfId="0" applyFill="1" applyBorder="1"/>
    <xf numFmtId="0" fontId="0" fillId="8" borderId="9" xfId="0" applyFill="1" applyBorder="1" applyAlignment="1">
      <alignment horizontal="center"/>
    </xf>
    <xf numFmtId="10" fontId="2" fillId="0" borderId="9" xfId="0" applyNumberFormat="1" applyFont="1" applyFill="1" applyBorder="1"/>
    <xf numFmtId="0" fontId="11" fillId="8" borderId="9" xfId="0" applyFont="1" applyFill="1" applyBorder="1"/>
    <xf numFmtId="0" fontId="0" fillId="16" borderId="21" xfId="0" applyFill="1" applyBorder="1"/>
    <xf numFmtId="0" fontId="0" fillId="8" borderId="18" xfId="0" applyFill="1" applyBorder="1" applyAlignment="1">
      <alignment horizontal="center"/>
    </xf>
    <xf numFmtId="0" fontId="2" fillId="8" borderId="0" xfId="0" applyFont="1" applyFill="1" applyBorder="1" applyAlignment="1">
      <alignment horizontal="center"/>
    </xf>
    <xf numFmtId="0" fontId="19" fillId="0" borderId="4" xfId="0" applyFont="1" applyFill="1" applyBorder="1"/>
    <xf numFmtId="6" fontId="2" fillId="0" borderId="42" xfId="0" applyNumberFormat="1" applyFont="1" applyFill="1" applyBorder="1"/>
    <xf numFmtId="0" fontId="11" fillId="8" borderId="0" xfId="0" applyFont="1" applyFill="1" applyBorder="1"/>
    <xf numFmtId="0" fontId="2" fillId="17" borderId="21" xfId="0" applyFont="1" applyFill="1" applyBorder="1"/>
    <xf numFmtId="0" fontId="2" fillId="18" borderId="21" xfId="0" applyFont="1" applyFill="1" applyBorder="1"/>
    <xf numFmtId="10" fontId="2" fillId="0" borderId="43" xfId="0" applyNumberFormat="1" applyFont="1" applyFill="1" applyBorder="1" applyAlignment="1">
      <alignment horizontal="right"/>
    </xf>
    <xf numFmtId="0" fontId="18" fillId="0" borderId="4" xfId="0" applyFont="1" applyFill="1" applyBorder="1"/>
    <xf numFmtId="0" fontId="2" fillId="8" borderId="10" xfId="0" applyFont="1" applyFill="1" applyBorder="1" applyAlignment="1">
      <alignment horizontal="center"/>
    </xf>
    <xf numFmtId="0" fontId="10" fillId="13" borderId="20" xfId="0" applyFont="1" applyFill="1" applyBorder="1"/>
    <xf numFmtId="0" fontId="2" fillId="8" borderId="18" xfId="0" applyFont="1" applyFill="1" applyBorder="1" applyAlignment="1">
      <alignment horizontal="center"/>
    </xf>
    <xf numFmtId="0" fontId="0" fillId="8" borderId="0" xfId="0" applyFill="1" applyBorder="1" applyAlignment="1">
      <alignment horizontal="center"/>
    </xf>
    <xf numFmtId="0" fontId="19" fillId="0" borderId="1" xfId="0" applyFont="1" applyFill="1" applyBorder="1"/>
    <xf numFmtId="6" fontId="2" fillId="0" borderId="43" xfId="0" applyNumberFormat="1" applyFont="1" applyFill="1" applyBorder="1"/>
    <xf numFmtId="0" fontId="2" fillId="9" borderId="0" xfId="0" applyFont="1" applyFill="1" applyAlignment="1">
      <alignment horizontal="center" vertical="center" wrapText="1"/>
    </xf>
    <xf numFmtId="0" fontId="2" fillId="7" borderId="15" xfId="0" applyFont="1" applyFill="1" applyBorder="1" applyAlignment="1">
      <alignment horizontal="center"/>
    </xf>
    <xf numFmtId="3" fontId="2" fillId="7" borderId="15" xfId="0" applyNumberFormat="1" applyFont="1" applyFill="1" applyBorder="1" applyAlignment="1">
      <alignment horizontal="center"/>
    </xf>
    <xf numFmtId="0" fontId="0" fillId="19" borderId="14" xfId="0" applyFill="1" applyBorder="1"/>
    <xf numFmtId="0" fontId="0" fillId="19" borderId="24" xfId="0" applyFill="1" applyBorder="1"/>
    <xf numFmtId="0" fontId="0" fillId="9" borderId="47" xfId="0" applyFill="1" applyBorder="1"/>
    <xf numFmtId="0" fontId="0" fillId="19" borderId="48" xfId="0" applyFill="1" applyBorder="1"/>
    <xf numFmtId="0" fontId="2" fillId="7" borderId="49" xfId="0" applyFont="1" applyFill="1" applyBorder="1" applyAlignment="1">
      <alignment horizontal="center"/>
    </xf>
    <xf numFmtId="10" fontId="2" fillId="7" borderId="49" xfId="0" applyNumberFormat="1" applyFont="1" applyFill="1" applyBorder="1" applyAlignment="1">
      <alignment horizontal="center"/>
    </xf>
    <xf numFmtId="3" fontId="2" fillId="7" borderId="49" xfId="0" applyNumberFormat="1" applyFont="1" applyFill="1" applyBorder="1" applyAlignment="1">
      <alignment horizontal="center"/>
    </xf>
    <xf numFmtId="0" fontId="0" fillId="19" borderId="46" xfId="0" applyFill="1" applyBorder="1"/>
    <xf numFmtId="0" fontId="0" fillId="19" borderId="49" xfId="0" applyFill="1" applyBorder="1"/>
    <xf numFmtId="0" fontId="2" fillId="8" borderId="50"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0" xfId="0" applyFont="1" applyFill="1" applyBorder="1" applyAlignment="1">
      <alignment horizontal="center" vertical="center" wrapText="1"/>
    </xf>
    <xf numFmtId="10" fontId="2" fillId="7" borderId="15" xfId="0" applyNumberFormat="1" applyFont="1" applyFill="1" applyBorder="1" applyAlignment="1">
      <alignment horizontal="center"/>
    </xf>
    <xf numFmtId="0" fontId="0" fillId="19" borderId="15" xfId="0" applyFill="1" applyBorder="1"/>
    <xf numFmtId="10" fontId="2" fillId="13" borderId="15" xfId="0" applyNumberFormat="1" applyFont="1" applyFill="1" applyBorder="1" applyAlignment="1">
      <alignment horizontal="center"/>
    </xf>
    <xf numFmtId="3" fontId="2" fillId="13" borderId="15" xfId="0" applyNumberFormat="1" applyFont="1" applyFill="1" applyBorder="1" applyAlignment="1">
      <alignment horizontal="center"/>
    </xf>
    <xf numFmtId="0" fontId="10" fillId="5" borderId="15" xfId="0" applyFont="1" applyFill="1" applyBorder="1"/>
    <xf numFmtId="0" fontId="10" fillId="5" borderId="15" xfId="0" applyFont="1" applyFill="1" applyBorder="1" applyAlignment="1">
      <alignment horizontal="center"/>
    </xf>
    <xf numFmtId="0" fontId="0" fillId="9" borderId="15" xfId="0" applyFill="1" applyBorder="1"/>
    <xf numFmtId="4" fontId="0" fillId="19" borderId="15" xfId="0" applyNumberFormat="1" applyFill="1" applyBorder="1"/>
    <xf numFmtId="3" fontId="0" fillId="19" borderId="15" xfId="0" applyNumberFormat="1" applyFill="1" applyBorder="1"/>
    <xf numFmtId="8" fontId="0" fillId="19" borderId="15" xfId="0" applyNumberFormat="1" applyFill="1" applyBorder="1"/>
    <xf numFmtId="10" fontId="0" fillId="19" borderId="15" xfId="0" applyNumberFormat="1" applyFill="1" applyBorder="1"/>
    <xf numFmtId="10" fontId="0" fillId="20" borderId="15" xfId="0" applyNumberFormat="1" applyFill="1" applyBorder="1"/>
    <xf numFmtId="0" fontId="2" fillId="17" borderId="10" xfId="0" applyFont="1" applyFill="1" applyBorder="1"/>
    <xf numFmtId="0" fontId="2" fillId="21" borderId="41" xfId="0" applyFont="1" applyFill="1" applyBorder="1"/>
    <xf numFmtId="0" fontId="2" fillId="10" borderId="10" xfId="0" applyFont="1" applyFill="1" applyBorder="1"/>
    <xf numFmtId="0" fontId="2" fillId="9" borderId="18" xfId="0" applyFont="1" applyFill="1" applyBorder="1"/>
    <xf numFmtId="0" fontId="10" fillId="13" borderId="10" xfId="0" applyFont="1" applyFill="1" applyBorder="1"/>
    <xf numFmtId="0" fontId="2" fillId="7" borderId="41" xfId="0" applyFont="1" applyFill="1" applyBorder="1"/>
    <xf numFmtId="9" fontId="0" fillId="9" borderId="15" xfId="0" applyNumberFormat="1" applyFill="1" applyBorder="1"/>
    <xf numFmtId="0" fontId="10" fillId="5" borderId="25" xfId="0" applyFont="1" applyFill="1" applyBorder="1" applyAlignment="1">
      <alignment horizontal="center"/>
    </xf>
    <xf numFmtId="0" fontId="10" fillId="5" borderId="14" xfId="0" applyFont="1" applyFill="1" applyBorder="1" applyAlignment="1">
      <alignment horizontal="center"/>
    </xf>
    <xf numFmtId="1" fontId="2" fillId="7" borderId="14" xfId="0" applyNumberFormat="1" applyFont="1" applyFill="1" applyBorder="1" applyAlignment="1">
      <alignment horizontal="center"/>
    </xf>
    <xf numFmtId="0" fontId="10" fillId="5" borderId="24" xfId="0" applyFont="1" applyFill="1" applyBorder="1" applyAlignment="1">
      <alignment horizontal="center"/>
    </xf>
    <xf numFmtId="0" fontId="2" fillId="9" borderId="15" xfId="0" applyFont="1" applyFill="1" applyBorder="1" applyAlignment="1">
      <alignment horizontal="center" vertical="center" wrapText="1"/>
    </xf>
    <xf numFmtId="0" fontId="10" fillId="5" borderId="48" xfId="0" applyFont="1" applyFill="1" applyBorder="1" applyAlignment="1">
      <alignment horizontal="center"/>
    </xf>
    <xf numFmtId="0" fontId="10" fillId="5" borderId="51" xfId="0" applyFont="1" applyFill="1" applyBorder="1" applyAlignment="1">
      <alignment horizontal="center"/>
    </xf>
    <xf numFmtId="0" fontId="10" fillId="5" borderId="52" xfId="0" applyFont="1" applyFill="1" applyBorder="1" applyAlignment="1">
      <alignment horizontal="center"/>
    </xf>
    <xf numFmtId="10" fontId="2" fillId="13" borderId="9" xfId="0" applyNumberFormat="1" applyFont="1" applyFill="1" applyBorder="1" applyAlignment="1">
      <alignment horizontal="right"/>
    </xf>
    <xf numFmtId="8" fontId="2" fillId="0" borderId="21" xfId="0" applyNumberFormat="1" applyFont="1" applyFill="1" applyBorder="1"/>
    <xf numFmtId="0" fontId="0" fillId="0" borderId="11" xfId="0" applyBorder="1"/>
    <xf numFmtId="9" fontId="2" fillId="0" borderId="0" xfId="0" applyNumberFormat="1" applyFont="1" applyFill="1" applyBorder="1" applyAlignment="1">
      <alignment horizontal="center"/>
    </xf>
    <xf numFmtId="10" fontId="2" fillId="0" borderId="9" xfId="0" applyNumberFormat="1" applyFont="1" applyFill="1" applyBorder="1" applyAlignment="1">
      <alignment horizontal="right"/>
    </xf>
    <xf numFmtId="0" fontId="0" fillId="0" borderId="9" xfId="0" applyFill="1" applyBorder="1"/>
    <xf numFmtId="0" fontId="2" fillId="0" borderId="38" xfId="0" applyFont="1" applyFill="1" applyBorder="1"/>
    <xf numFmtId="0" fontId="2" fillId="0" borderId="53" xfId="0" applyFont="1" applyFill="1" applyBorder="1"/>
    <xf numFmtId="9" fontId="2" fillId="7" borderId="33" xfId="0" applyNumberFormat="1" applyFont="1" applyFill="1" applyBorder="1" applyAlignment="1">
      <alignment horizontal="center"/>
    </xf>
    <xf numFmtId="0" fontId="0" fillId="0" borderId="21" xfId="0" applyFill="1" applyBorder="1"/>
    <xf numFmtId="6" fontId="2" fillId="0" borderId="54" xfId="0" applyNumberFormat="1" applyFont="1" applyFill="1" applyBorder="1"/>
    <xf numFmtId="0" fontId="0" fillId="8" borderId="29" xfId="0" applyFill="1" applyBorder="1"/>
    <xf numFmtId="0" fontId="2" fillId="0" borderId="55" xfId="0" applyFont="1" applyFill="1" applyBorder="1"/>
    <xf numFmtId="9" fontId="2" fillId="7" borderId="32" xfId="0" applyNumberFormat="1" applyFont="1" applyFill="1" applyBorder="1" applyAlignment="1">
      <alignment horizontal="center"/>
    </xf>
    <xf numFmtId="6" fontId="2" fillId="0" borderId="56" xfId="0" applyNumberFormat="1" applyFont="1" applyFill="1" applyBorder="1"/>
    <xf numFmtId="0" fontId="0" fillId="8" borderId="28" xfId="0" applyFill="1" applyBorder="1"/>
    <xf numFmtId="6" fontId="2" fillId="0" borderId="3" xfId="0" applyNumberFormat="1" applyFont="1" applyFill="1" applyBorder="1" applyAlignment="1">
      <alignment horizontal="right"/>
    </xf>
    <xf numFmtId="0" fontId="2" fillId="0" borderId="57" xfId="0" applyFont="1" applyFill="1" applyBorder="1" applyAlignment="1">
      <alignment horizontal="right"/>
    </xf>
    <xf numFmtId="0" fontId="2" fillId="0" borderId="58" xfId="0" applyFont="1" applyFill="1" applyBorder="1" applyAlignment="1">
      <alignment horizontal="right"/>
    </xf>
    <xf numFmtId="0" fontId="0" fillId="0" borderId="59" xfId="0" applyBorder="1"/>
    <xf numFmtId="9" fontId="2" fillId="7" borderId="28" xfId="0" applyNumberFormat="1" applyFont="1" applyFill="1" applyBorder="1" applyAlignment="1">
      <alignment horizontal="center"/>
    </xf>
    <xf numFmtId="9" fontId="2" fillId="7" borderId="29" xfId="0" applyNumberFormat="1" applyFont="1" applyFill="1" applyBorder="1" applyAlignment="1">
      <alignment horizontal="center"/>
    </xf>
    <xf numFmtId="0" fontId="2" fillId="7" borderId="10" xfId="0" applyFont="1" applyFill="1" applyBorder="1"/>
    <xf numFmtId="9" fontId="2" fillId="7" borderId="27" xfId="0" applyNumberFormat="1" applyFont="1" applyFill="1" applyBorder="1" applyAlignment="1">
      <alignment horizontal="center"/>
    </xf>
    <xf numFmtId="6" fontId="2" fillId="0" borderId="60" xfId="0" applyNumberFormat="1" applyFont="1" applyFill="1" applyBorder="1"/>
    <xf numFmtId="0" fontId="0" fillId="8" borderId="27" xfId="0" applyFill="1" applyBorder="1"/>
    <xf numFmtId="9" fontId="2" fillId="0" borderId="41" xfId="0" applyNumberFormat="1" applyFont="1" applyFill="1" applyBorder="1" applyAlignment="1">
      <alignment horizontal="center"/>
    </xf>
    <xf numFmtId="9" fontId="2" fillId="0" borderId="10" xfId="0" applyNumberFormat="1" applyFont="1" applyFill="1" applyBorder="1" applyAlignment="1">
      <alignment horizontal="right"/>
    </xf>
    <xf numFmtId="0" fontId="0" fillId="8" borderId="7" xfId="0" applyFill="1" applyBorder="1"/>
    <xf numFmtId="9" fontId="15" fillId="0" borderId="10" xfId="0" applyNumberFormat="1" applyFont="1" applyFill="1" applyBorder="1" applyAlignment="1">
      <alignment horizontal="right"/>
    </xf>
    <xf numFmtId="0" fontId="12" fillId="0" borderId="42" xfId="0" applyFont="1" applyFill="1" applyBorder="1"/>
    <xf numFmtId="6" fontId="15" fillId="0" borderId="42" xfId="0" applyNumberFormat="1" applyFont="1" applyFill="1" applyBorder="1"/>
    <xf numFmtId="0" fontId="12" fillId="0" borderId="9" xfId="0" applyFont="1" applyFill="1" applyBorder="1"/>
    <xf numFmtId="6" fontId="15" fillId="0" borderId="9" xfId="0" applyNumberFormat="1" applyFont="1" applyFill="1" applyBorder="1"/>
    <xf numFmtId="10" fontId="15" fillId="0" borderId="10" xfId="0" applyNumberFormat="1" applyFont="1" applyFill="1" applyBorder="1" applyAlignment="1">
      <alignment horizontal="right"/>
    </xf>
    <xf numFmtId="10" fontId="2" fillId="0" borderId="16" xfId="0" applyNumberFormat="1" applyFont="1" applyFill="1" applyBorder="1" applyAlignment="1">
      <alignment horizontal="right"/>
    </xf>
    <xf numFmtId="0" fontId="19" fillId="0" borderId="43" xfId="0" applyFont="1" applyFill="1" applyBorder="1"/>
    <xf numFmtId="10" fontId="2" fillId="27" borderId="43" xfId="0" applyNumberFormat="1" applyFont="1" applyFill="1" applyBorder="1" applyAlignment="1">
      <alignment horizontal="right"/>
    </xf>
    <xf numFmtId="10" fontId="2" fillId="28" borderId="43" xfId="0" applyNumberFormat="1" applyFont="1" applyFill="1" applyBorder="1" applyAlignment="1">
      <alignment horizontal="right"/>
    </xf>
    <xf numFmtId="10" fontId="2" fillId="24" borderId="43" xfId="0" applyNumberFormat="1" applyFont="1" applyFill="1" applyBorder="1" applyAlignment="1">
      <alignment horizontal="right"/>
    </xf>
    <xf numFmtId="9" fontId="2" fillId="24" borderId="18" xfId="0" applyNumberFormat="1" applyFont="1" applyFill="1" applyBorder="1"/>
    <xf numFmtId="9" fontId="2" fillId="24" borderId="10" xfId="0" applyNumberFormat="1" applyFont="1" applyFill="1" applyBorder="1"/>
    <xf numFmtId="9" fontId="2" fillId="28" borderId="41" xfId="0" applyNumberFormat="1" applyFont="1" applyFill="1" applyBorder="1"/>
    <xf numFmtId="9" fontId="15" fillId="28" borderId="41" xfId="0" applyNumberFormat="1" applyFont="1" applyFill="1" applyBorder="1"/>
    <xf numFmtId="10" fontId="2" fillId="29" borderId="43" xfId="0" applyNumberFormat="1" applyFont="1" applyFill="1" applyBorder="1" applyAlignment="1">
      <alignment horizontal="right"/>
    </xf>
    <xf numFmtId="0" fontId="2" fillId="13" borderId="52" xfId="0" applyFont="1" applyFill="1" applyBorder="1" applyAlignment="1">
      <alignment horizontal="center" wrapText="1"/>
    </xf>
    <xf numFmtId="0" fontId="0" fillId="13" borderId="51" xfId="0" applyFill="1" applyBorder="1" applyAlignment="1">
      <alignment horizontal="center" wrapText="1"/>
    </xf>
    <xf numFmtId="0" fontId="0" fillId="13" borderId="48" xfId="0" applyFill="1" applyBorder="1" applyAlignment="1">
      <alignment horizontal="center" wrapText="1"/>
    </xf>
    <xf numFmtId="0" fontId="15" fillId="0" borderId="4"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18" xfId="0" applyNumberFormat="1" applyFont="1" applyFill="1" applyBorder="1" applyAlignment="1" applyProtection="1">
      <alignment horizontal="left" vertical="top" wrapText="1"/>
      <protection locked="0"/>
    </xf>
    <xf numFmtId="0" fontId="15" fillId="0" borderId="11" xfId="0" applyNumberFormat="1" applyFont="1" applyFill="1" applyBorder="1" applyAlignment="1" applyProtection="1">
      <alignment horizontal="left" vertical="top" wrapText="1"/>
      <protection locked="0"/>
    </xf>
    <xf numFmtId="0" fontId="15" fillId="0" borderId="12" xfId="0" applyNumberFormat="1" applyFont="1" applyFill="1" applyBorder="1" applyAlignment="1" applyProtection="1">
      <alignment horizontal="left" vertical="top" wrapText="1"/>
      <protection locked="0"/>
    </xf>
    <xf numFmtId="0" fontId="15" fillId="0" borderId="41" xfId="0" applyNumberFormat="1" applyFont="1" applyFill="1" applyBorder="1" applyAlignment="1" applyProtection="1">
      <alignment horizontal="left" vertical="top" wrapText="1"/>
      <protection locked="0"/>
    </xf>
    <xf numFmtId="49" fontId="15" fillId="11" borderId="0" xfId="0" applyNumberFormat="1" applyFont="1" applyFill="1" applyBorder="1" applyAlignment="1" applyProtection="1">
      <alignment horizontal="right"/>
    </xf>
    <xf numFmtId="0" fontId="15" fillId="0" borderId="73" xfId="0" applyNumberFormat="1" applyFont="1" applyFill="1" applyBorder="1" applyAlignment="1" applyProtection="1">
      <alignment horizontal="left" vertical="top" wrapText="1"/>
    </xf>
    <xf numFmtId="0" fontId="15" fillId="0" borderId="74" xfId="0" applyNumberFormat="1" applyFont="1" applyFill="1" applyBorder="1" applyAlignment="1" applyProtection="1">
      <alignment horizontal="left" vertical="top" wrapText="1"/>
    </xf>
    <xf numFmtId="0" fontId="15" fillId="0" borderId="72"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wrapText="1"/>
    </xf>
    <xf numFmtId="0" fontId="15" fillId="0" borderId="75" xfId="0" applyNumberFormat="1" applyFont="1" applyFill="1" applyBorder="1" applyAlignment="1" applyProtection="1">
      <alignment horizontal="left" vertical="top" wrapText="1"/>
    </xf>
    <xf numFmtId="0" fontId="15" fillId="0" borderId="76" xfId="0" applyNumberFormat="1" applyFont="1" applyFill="1" applyBorder="1" applyAlignment="1" applyProtection="1">
      <alignment horizontal="left" vertical="top" wrapText="1"/>
    </xf>
    <xf numFmtId="0" fontId="15" fillId="0" borderId="73" xfId="0" quotePrefix="1" applyNumberFormat="1" applyFont="1" applyFill="1" applyBorder="1" applyAlignment="1" applyProtection="1">
      <alignment horizontal="left" vertical="top" wrapText="1"/>
    </xf>
    <xf numFmtId="0" fontId="15" fillId="0" borderId="69" xfId="0" applyNumberFormat="1" applyFont="1" applyFill="1" applyBorder="1" applyAlignment="1" applyProtection="1">
      <alignment horizontal="left" vertical="top" wrapText="1"/>
      <protection locked="0"/>
    </xf>
    <xf numFmtId="0" fontId="2" fillId="0" borderId="70" xfId="0" applyNumberFormat="1" applyFont="1" applyFill="1" applyBorder="1" applyAlignment="1" applyProtection="1">
      <alignment horizontal="left" vertical="top" wrapText="1"/>
      <protection locked="0"/>
    </xf>
    <xf numFmtId="49" fontId="15" fillId="0" borderId="52" xfId="0" applyNumberFormat="1" applyFont="1" applyFill="1" applyBorder="1" applyAlignment="1" applyProtection="1">
      <alignment horizontal="left" vertical="top" wrapText="1"/>
    </xf>
    <xf numFmtId="49" fontId="15" fillId="0" borderId="51" xfId="0" applyNumberFormat="1" applyFont="1" applyFill="1" applyBorder="1" applyAlignment="1" applyProtection="1">
      <alignment horizontal="left" vertical="top"/>
    </xf>
    <xf numFmtId="49" fontId="15" fillId="0" borderId="24" xfId="0" applyNumberFormat="1" applyFont="1" applyFill="1" applyBorder="1" applyAlignment="1" applyProtection="1">
      <alignment horizontal="left" vertical="top"/>
    </xf>
    <xf numFmtId="49" fontId="15" fillId="0" borderId="14" xfId="0" applyNumberFormat="1" applyFont="1" applyFill="1" applyBorder="1" applyAlignment="1" applyProtection="1">
      <alignment horizontal="left" vertical="top"/>
    </xf>
    <xf numFmtId="49" fontId="31" fillId="0" borderId="46" xfId="0" applyNumberFormat="1" applyFont="1" applyFill="1" applyBorder="1" applyAlignment="1" applyProtection="1">
      <alignment horizontal="justify" vertical="top"/>
    </xf>
    <xf numFmtId="49" fontId="31" fillId="0" borderId="45" xfId="0" applyNumberFormat="1" applyFont="1" applyFill="1" applyBorder="1" applyAlignment="1" applyProtection="1">
      <alignment horizontal="justify" vertical="top"/>
    </xf>
    <xf numFmtId="49" fontId="31" fillId="0" borderId="44" xfId="0" applyNumberFormat="1" applyFont="1" applyFill="1" applyBorder="1" applyAlignment="1" applyProtection="1">
      <alignment horizontal="justify" vertical="top"/>
    </xf>
    <xf numFmtId="49" fontId="15" fillId="0" borderId="13" xfId="0" applyNumberFormat="1" applyFont="1" applyFill="1" applyBorder="1" applyAlignment="1" applyProtection="1">
      <alignment horizontal="left" vertical="top"/>
    </xf>
    <xf numFmtId="49" fontId="15" fillId="0" borderId="0" xfId="0" applyNumberFormat="1" applyFont="1" applyFill="1" applyBorder="1" applyAlignment="1" applyProtection="1">
      <alignment horizontal="left" vertical="top"/>
    </xf>
    <xf numFmtId="0" fontId="9" fillId="23" borderId="52" xfId="0" applyFont="1" applyFill="1" applyBorder="1" applyAlignment="1">
      <alignment horizontal="center" wrapText="1"/>
    </xf>
    <xf numFmtId="0" fontId="0" fillId="0" borderId="51" xfId="0" applyBorder="1"/>
    <xf numFmtId="0" fontId="0" fillId="0" borderId="48" xfId="0" applyBorder="1"/>
    <xf numFmtId="0" fontId="0" fillId="0" borderId="13" xfId="0" applyBorder="1"/>
    <xf numFmtId="0" fontId="0" fillId="0" borderId="0" xfId="0"/>
    <xf numFmtId="0" fontId="0" fillId="0" borderId="50" xfId="0" applyBorder="1"/>
    <xf numFmtId="0" fontId="0" fillId="0" borderId="24" xfId="0" applyBorder="1"/>
    <xf numFmtId="0" fontId="0" fillId="0" borderId="14" xfId="0" applyBorder="1"/>
    <xf numFmtId="0" fontId="0" fillId="0" borderId="25" xfId="0" applyBorder="1"/>
    <xf numFmtId="49" fontId="14" fillId="11" borderId="1" xfId="0" applyNumberFormat="1" applyFont="1" applyFill="1" applyBorder="1" applyAlignment="1" applyProtection="1">
      <alignment horizontal="center" vertical="center"/>
    </xf>
    <xf numFmtId="49" fontId="14" fillId="11" borderId="2" xfId="0" applyNumberFormat="1" applyFont="1" applyFill="1" applyBorder="1" applyAlignment="1" applyProtection="1">
      <alignment horizontal="center" vertical="center"/>
    </xf>
    <xf numFmtId="49" fontId="14" fillId="11" borderId="66" xfId="0" applyNumberFormat="1" applyFont="1" applyFill="1" applyBorder="1" applyAlignment="1" applyProtection="1">
      <alignment horizontal="center" vertical="center"/>
    </xf>
    <xf numFmtId="49" fontId="14" fillId="11" borderId="6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right"/>
    </xf>
    <xf numFmtId="49" fontId="15" fillId="11" borderId="68" xfId="0" applyNumberFormat="1" applyFont="1" applyFill="1" applyBorder="1" applyAlignment="1" applyProtection="1">
      <alignment horizontal="right"/>
    </xf>
    <xf numFmtId="0" fontId="15" fillId="0" borderId="69" xfId="0" applyNumberFormat="1" applyFont="1" applyFill="1" applyBorder="1" applyAlignment="1" applyProtection="1">
      <alignment horizontal="left"/>
      <protection locked="0"/>
    </xf>
    <xf numFmtId="0" fontId="15" fillId="0" borderId="70" xfId="0" applyNumberFormat="1" applyFont="1" applyFill="1" applyBorder="1" applyAlignment="1" applyProtection="1">
      <alignment horizontal="left"/>
      <protection locked="0"/>
    </xf>
    <xf numFmtId="0" fontId="15" fillId="0" borderId="71" xfId="0" applyNumberFormat="1" applyFont="1" applyFill="1" applyBorder="1" applyAlignment="1" applyProtection="1">
      <alignment horizontal="left"/>
      <protection locked="0"/>
    </xf>
    <xf numFmtId="49" fontId="15" fillId="11" borderId="72" xfId="0" applyNumberFormat="1" applyFont="1" applyFill="1" applyBorder="1" applyAlignment="1" applyProtection="1">
      <alignment horizontal="right"/>
    </xf>
    <xf numFmtId="49" fontId="15" fillId="11" borderId="50" xfId="0" applyNumberFormat="1" applyFont="1" applyFill="1" applyBorder="1" applyAlignment="1" applyProtection="1">
      <alignment horizontal="right"/>
    </xf>
    <xf numFmtId="0" fontId="15" fillId="0" borderId="46" xfId="0" applyNumberFormat="1" applyFont="1" applyFill="1" applyBorder="1" applyAlignment="1" applyProtection="1">
      <alignment horizontal="left" indent="1"/>
      <protection locked="0"/>
    </xf>
    <xf numFmtId="0" fontId="17" fillId="0" borderId="45" xfId="0" applyNumberFormat="1" applyFont="1" applyFill="1" applyBorder="1" applyAlignment="1" applyProtection="1">
      <alignment horizontal="left" indent="1"/>
      <protection locked="0"/>
    </xf>
    <xf numFmtId="0" fontId="2" fillId="7" borderId="46" xfId="0" applyFont="1" applyFill="1" applyBorder="1" applyAlignment="1">
      <alignment horizontal="left" vertical="center" wrapText="1"/>
    </xf>
    <xf numFmtId="0" fontId="2" fillId="7" borderId="45" xfId="0" applyFont="1" applyFill="1" applyBorder="1" applyAlignment="1">
      <alignment horizontal="left" vertical="center" wrapText="1"/>
    </xf>
    <xf numFmtId="0" fontId="2" fillId="7" borderId="44" xfId="0" applyFont="1" applyFill="1" applyBorder="1" applyAlignment="1">
      <alignment horizontal="left" vertical="center" wrapText="1"/>
    </xf>
    <xf numFmtId="0" fontId="2" fillId="22" borderId="46" xfId="0" applyFont="1" applyFill="1" applyBorder="1" applyAlignment="1">
      <alignment horizontal="center" vertical="center" wrapText="1"/>
    </xf>
    <xf numFmtId="0" fontId="2" fillId="22" borderId="45" xfId="0" applyFont="1" applyFill="1" applyBorder="1" applyAlignment="1">
      <alignment horizontal="center" vertical="center" wrapText="1"/>
    </xf>
    <xf numFmtId="0" fontId="2" fillId="22" borderId="44" xfId="0" applyFont="1" applyFill="1" applyBorder="1" applyAlignment="1">
      <alignment horizontal="center" vertical="center" wrapText="1"/>
    </xf>
    <xf numFmtId="0" fontId="2" fillId="6" borderId="13" xfId="0" applyFont="1" applyFill="1" applyBorder="1" applyAlignment="1">
      <alignment horizontal="center" wrapText="1"/>
    </xf>
    <xf numFmtId="0" fontId="2" fillId="6" borderId="0" xfId="0" applyFont="1" applyFill="1" applyAlignment="1">
      <alignment horizontal="center" wrapText="1"/>
    </xf>
    <xf numFmtId="0" fontId="2" fillId="6" borderId="50" xfId="0" applyFont="1" applyFill="1" applyBorder="1" applyAlignment="1">
      <alignment horizontal="center" wrapText="1"/>
    </xf>
    <xf numFmtId="0" fontId="2" fillId="13" borderId="13" xfId="0" applyFont="1" applyFill="1" applyBorder="1" applyAlignment="1">
      <alignment horizontal="center" wrapText="1"/>
    </xf>
    <xf numFmtId="0" fontId="2" fillId="13" borderId="0" xfId="0" applyFont="1" applyFill="1" applyAlignment="1">
      <alignment horizontal="center" wrapText="1"/>
    </xf>
    <xf numFmtId="0" fontId="2" fillId="13" borderId="50" xfId="0" applyFont="1" applyFill="1" applyBorder="1" applyAlignment="1">
      <alignment horizontal="center" wrapText="1"/>
    </xf>
    <xf numFmtId="0" fontId="2" fillId="7" borderId="13" xfId="0" applyFont="1" applyFill="1" applyBorder="1" applyAlignment="1">
      <alignment horizontal="center"/>
    </xf>
    <xf numFmtId="0" fontId="2" fillId="7" borderId="0" xfId="0" applyFont="1" applyFill="1" applyAlignment="1">
      <alignment horizontal="center"/>
    </xf>
    <xf numFmtId="0" fontId="2" fillId="7" borderId="50" xfId="0" applyFont="1" applyFill="1" applyBorder="1" applyAlignment="1">
      <alignment horizontal="center"/>
    </xf>
    <xf numFmtId="0" fontId="11" fillId="15" borderId="52" xfId="0" applyFont="1" applyFill="1" applyBorder="1" applyAlignment="1">
      <alignment horizontal="center" vertical="center" wrapText="1"/>
    </xf>
    <xf numFmtId="0" fontId="26" fillId="0" borderId="51"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50"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5"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50" xfId="0" applyFont="1" applyFill="1" applyBorder="1" applyAlignment="1">
      <alignment horizontal="center" vertical="center" wrapText="1"/>
    </xf>
    <xf numFmtId="0" fontId="2" fillId="8" borderId="7" xfId="0" applyFont="1" applyFill="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0" fillId="5" borderId="0" xfId="0" applyFont="1" applyFill="1" applyAlignment="1">
      <alignment horizontal="center" vertical="center" wrapText="1"/>
    </xf>
    <xf numFmtId="0" fontId="0" fillId="5" borderId="0" xfId="0" applyFill="1" applyAlignment="1">
      <alignment horizontal="center" vertical="center" wrapText="1"/>
    </xf>
    <xf numFmtId="8" fontId="2" fillId="0" borderId="61" xfId="0" applyNumberFormat="1" applyFont="1" applyFill="1" applyBorder="1" applyAlignment="1">
      <alignment horizontal="right" vertical="center" wrapText="1"/>
    </xf>
    <xf numFmtId="8" fontId="2" fillId="0" borderId="62" xfId="0" applyNumberFormat="1" applyFont="1" applyFill="1" applyBorder="1" applyAlignment="1">
      <alignment horizontal="right" vertical="center" wrapText="1"/>
    </xf>
    <xf numFmtId="8" fontId="2" fillId="0" borderId="63" xfId="0" applyNumberFormat="1" applyFont="1" applyFill="1" applyBorder="1" applyAlignment="1">
      <alignment horizontal="right" vertical="center" wrapText="1"/>
    </xf>
    <xf numFmtId="8" fontId="2" fillId="0" borderId="64" xfId="0" applyNumberFormat="1" applyFont="1" applyFill="1" applyBorder="1" applyAlignment="1">
      <alignment horizontal="right" vertical="center" wrapText="1"/>
    </xf>
    <xf numFmtId="8" fontId="2" fillId="0" borderId="51" xfId="0" applyNumberFormat="1" applyFont="1" applyFill="1" applyBorder="1" applyAlignment="1">
      <alignment horizontal="right" vertical="center" wrapText="1"/>
    </xf>
    <xf numFmtId="8" fontId="2" fillId="0" borderId="65" xfId="0" applyNumberFormat="1" applyFont="1" applyFill="1" applyBorder="1" applyAlignment="1">
      <alignment horizontal="right" vertical="center" wrapText="1"/>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0" xfId="0" applyFont="1" applyFill="1" applyBorder="1" applyAlignment="1">
      <alignment horizontal="left"/>
    </xf>
  </cellXfs>
  <cellStyles count="11">
    <cellStyle name="Currency" xfId="1" builtinId="4"/>
    <cellStyle name="Currency 2" xfId="2"/>
    <cellStyle name="Normal" xfId="0" builtinId="0"/>
    <cellStyle name="Normal 2" xfId="3"/>
    <cellStyle name="Normal 3" xfId="4"/>
    <cellStyle name="Normal 4" xfId="5"/>
    <cellStyle name="Output" xfId="6" builtinId="21"/>
    <cellStyle name="Percent" xfId="7" builtinId="5"/>
    <cellStyle name="Percent 2" xfId="8"/>
    <cellStyle name="Percent 3" xfId="9"/>
    <cellStyle name="Title" xfId="10" builtinId="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attachedToolbars" Target="attachedToolbars.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avis/AppData/Local/Temp/Temp1_N324%20Homework%20(1).zip/N324%20Homework/New%20folder/Completed%20Classes%202015/POST%20PARTS%20CLASS%20%20EXCEL%20DOCUMENTS%20FINAL%202%2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ulas"/>
      <sheetName val="Lost Sale Calulator"/>
      <sheetName val="Proforma"/>
      <sheetName val="FTFR"/>
      <sheetName val="RR Scorecard"/>
      <sheetName val="PARTS DEPT ACTION PLA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6"/>
  <sheetViews>
    <sheetView topLeftCell="A7" zoomScale="125" workbookViewId="0">
      <selection activeCell="G6" sqref="G6"/>
    </sheetView>
  </sheetViews>
  <sheetFormatPr defaultColWidth="8.85546875" defaultRowHeight="12.75"/>
  <cols>
    <col min="1" max="1" width="8.85546875" style="161" customWidth="1"/>
    <col min="2" max="2" width="12.42578125" style="160" customWidth="1"/>
    <col min="3" max="3" width="10.42578125" style="160" customWidth="1"/>
    <col min="4" max="8" width="15.7109375" style="160" customWidth="1"/>
    <col min="9" max="10" width="8.85546875" style="160"/>
    <col min="11" max="45" width="8.85546875" style="161" customWidth="1"/>
    <col min="46" max="16384" width="8.85546875" style="160"/>
  </cols>
  <sheetData>
    <row r="1" spans="2:10" s="161" customFormat="1"/>
    <row r="2" spans="2:10">
      <c r="B2" s="161"/>
      <c r="C2" s="161"/>
      <c r="D2" s="161"/>
      <c r="E2" s="161"/>
      <c r="F2" s="161"/>
      <c r="G2" s="161"/>
      <c r="H2" s="161"/>
      <c r="I2" s="161"/>
      <c r="J2" s="161"/>
    </row>
    <row r="3" spans="2:10" ht="22.5">
      <c r="B3" s="2" t="s">
        <v>28</v>
      </c>
      <c r="H3" s="161"/>
      <c r="I3" s="161"/>
      <c r="J3" s="161"/>
    </row>
    <row r="4" spans="2:10" ht="15">
      <c r="B4" s="3" t="s">
        <v>1</v>
      </c>
      <c r="C4" s="3"/>
      <c r="D4" s="3" t="s">
        <v>91</v>
      </c>
      <c r="E4" s="4" t="s">
        <v>2</v>
      </c>
      <c r="F4" s="3"/>
      <c r="G4" s="3"/>
      <c r="H4" s="161"/>
      <c r="I4" s="161"/>
      <c r="J4" s="161"/>
    </row>
    <row r="5" spans="2:10" ht="14.1" customHeight="1">
      <c r="B5" s="5" t="s">
        <v>29</v>
      </c>
      <c r="C5" s="5" t="s">
        <v>30</v>
      </c>
      <c r="D5" s="5" t="s">
        <v>31</v>
      </c>
      <c r="E5" s="5" t="s">
        <v>32</v>
      </c>
      <c r="F5" s="5" t="s">
        <v>33</v>
      </c>
      <c r="G5" s="5" t="s">
        <v>34</v>
      </c>
      <c r="H5" s="161"/>
      <c r="I5" s="161"/>
      <c r="J5" s="161"/>
    </row>
    <row r="6" spans="2:10" ht="15.75" customHeight="1">
      <c r="B6" s="69"/>
      <c r="C6" s="5"/>
      <c r="D6" s="70"/>
      <c r="E6" s="70"/>
      <c r="F6" s="70"/>
      <c r="G6" s="71" t="e">
        <f t="shared" ref="G6:G21" si="0">D6/C6</f>
        <v>#DIV/0!</v>
      </c>
      <c r="H6" s="161"/>
      <c r="I6" s="161"/>
      <c r="J6" s="161"/>
    </row>
    <row r="7" spans="2:10" ht="15.75" customHeight="1">
      <c r="B7" s="69"/>
      <c r="C7" s="5"/>
      <c r="D7" s="70"/>
      <c r="E7" s="70"/>
      <c r="F7" s="70"/>
      <c r="G7" s="71" t="e">
        <f t="shared" si="0"/>
        <v>#DIV/0!</v>
      </c>
      <c r="H7" s="161"/>
      <c r="I7" s="161"/>
      <c r="J7" s="161"/>
    </row>
    <row r="8" spans="2:10" ht="15.75" customHeight="1">
      <c r="B8" s="69"/>
      <c r="C8" s="5"/>
      <c r="D8" s="70"/>
      <c r="E8" s="70"/>
      <c r="F8" s="70"/>
      <c r="G8" s="71" t="e">
        <f t="shared" si="0"/>
        <v>#DIV/0!</v>
      </c>
      <c r="H8" s="161"/>
      <c r="I8" s="161"/>
      <c r="J8" s="161"/>
    </row>
    <row r="9" spans="2:10" ht="15.75" customHeight="1">
      <c r="B9" s="69"/>
      <c r="C9" s="5"/>
      <c r="D9" s="70"/>
      <c r="E9" s="70"/>
      <c r="F9" s="70"/>
      <c r="G9" s="71" t="e">
        <f t="shared" si="0"/>
        <v>#DIV/0!</v>
      </c>
      <c r="H9" s="161"/>
      <c r="I9" s="161"/>
      <c r="J9" s="161"/>
    </row>
    <row r="10" spans="2:10" ht="15.75" customHeight="1">
      <c r="B10" s="69"/>
      <c r="C10" s="5"/>
      <c r="D10" s="70"/>
      <c r="E10" s="70"/>
      <c r="F10" s="70"/>
      <c r="G10" s="71" t="e">
        <f t="shared" si="0"/>
        <v>#DIV/0!</v>
      </c>
      <c r="H10" s="161"/>
      <c r="I10" s="161"/>
      <c r="J10" s="161"/>
    </row>
    <row r="11" spans="2:10" ht="15.75" customHeight="1">
      <c r="B11" s="69"/>
      <c r="C11" s="5"/>
      <c r="D11" s="70"/>
      <c r="E11" s="70"/>
      <c r="F11" s="70"/>
      <c r="G11" s="71" t="e">
        <f t="shared" si="0"/>
        <v>#DIV/0!</v>
      </c>
      <c r="H11" s="161"/>
      <c r="I11" s="161"/>
      <c r="J11" s="161"/>
    </row>
    <row r="12" spans="2:10" ht="15.75" customHeight="1">
      <c r="B12" s="69"/>
      <c r="C12" s="5"/>
      <c r="D12" s="70"/>
      <c r="E12" s="70"/>
      <c r="F12" s="70"/>
      <c r="G12" s="71" t="e">
        <f t="shared" si="0"/>
        <v>#DIV/0!</v>
      </c>
      <c r="H12" s="161"/>
      <c r="I12" s="161"/>
      <c r="J12" s="161"/>
    </row>
    <row r="13" spans="2:10" ht="15.75" customHeight="1">
      <c r="B13" s="69"/>
      <c r="C13" s="5"/>
      <c r="D13" s="70"/>
      <c r="E13" s="70"/>
      <c r="F13" s="70"/>
      <c r="G13" s="71" t="e">
        <f t="shared" si="0"/>
        <v>#DIV/0!</v>
      </c>
      <c r="H13" s="161"/>
      <c r="I13" s="161"/>
      <c r="J13" s="161"/>
    </row>
    <row r="14" spans="2:10" ht="15.75" customHeight="1">
      <c r="B14" s="69"/>
      <c r="C14" s="5"/>
      <c r="D14" s="70"/>
      <c r="E14" s="70"/>
      <c r="F14" s="70"/>
      <c r="G14" s="71" t="e">
        <f t="shared" si="0"/>
        <v>#DIV/0!</v>
      </c>
      <c r="H14" s="161"/>
      <c r="I14" s="161"/>
      <c r="J14" s="161"/>
    </row>
    <row r="15" spans="2:10" ht="15.75" customHeight="1">
      <c r="B15" s="69"/>
      <c r="C15" s="5"/>
      <c r="D15" s="70"/>
      <c r="E15" s="70"/>
      <c r="F15" s="70"/>
      <c r="G15" s="71" t="e">
        <f t="shared" si="0"/>
        <v>#DIV/0!</v>
      </c>
      <c r="H15" s="161"/>
      <c r="I15" s="161"/>
      <c r="J15" s="161"/>
    </row>
    <row r="16" spans="2:10" ht="15.75" customHeight="1">
      <c r="B16" s="69"/>
      <c r="C16" s="5"/>
      <c r="D16" s="70"/>
      <c r="E16" s="70"/>
      <c r="F16" s="70"/>
      <c r="G16" s="71" t="e">
        <f t="shared" si="0"/>
        <v>#DIV/0!</v>
      </c>
      <c r="H16" s="161"/>
      <c r="I16" s="161"/>
      <c r="J16" s="161"/>
    </row>
    <row r="17" spans="2:10" ht="15.75" customHeight="1">
      <c r="B17" s="69"/>
      <c r="C17" s="5"/>
      <c r="D17" s="70"/>
      <c r="E17" s="70"/>
      <c r="F17" s="70"/>
      <c r="G17" s="71" t="e">
        <f t="shared" si="0"/>
        <v>#DIV/0!</v>
      </c>
      <c r="H17" s="161"/>
      <c r="I17" s="161"/>
      <c r="J17" s="161"/>
    </row>
    <row r="18" spans="2:10" ht="15.75" customHeight="1">
      <c r="B18" s="69"/>
      <c r="C18" s="5"/>
      <c r="D18" s="70"/>
      <c r="E18" s="70"/>
      <c r="F18" s="70"/>
      <c r="G18" s="71" t="e">
        <f t="shared" si="0"/>
        <v>#DIV/0!</v>
      </c>
      <c r="H18" s="161"/>
      <c r="I18" s="161"/>
      <c r="J18" s="161"/>
    </row>
    <row r="19" spans="2:10" ht="15.75" customHeight="1">
      <c r="B19" s="6"/>
      <c r="C19" s="5"/>
      <c r="D19" s="7"/>
      <c r="E19" s="7"/>
      <c r="F19" s="7"/>
      <c r="G19" s="72" t="e">
        <f t="shared" si="0"/>
        <v>#DIV/0!</v>
      </c>
      <c r="H19" s="161"/>
      <c r="I19" s="161"/>
      <c r="J19" s="161"/>
    </row>
    <row r="20" spans="2:10" ht="15.75" customHeight="1">
      <c r="B20" s="6"/>
      <c r="C20" s="5"/>
      <c r="D20" s="7"/>
      <c r="E20" s="7"/>
      <c r="F20" s="7"/>
      <c r="G20" s="72" t="e">
        <f t="shared" si="0"/>
        <v>#DIV/0!</v>
      </c>
      <c r="H20" s="161"/>
      <c r="I20" s="161"/>
      <c r="J20" s="161"/>
    </row>
    <row r="21" spans="2:10" ht="15.75" customHeight="1">
      <c r="B21" s="6" t="s">
        <v>3</v>
      </c>
      <c r="C21" s="5">
        <f>SUM(C6:C20)</f>
        <v>0</v>
      </c>
      <c r="D21" s="7">
        <f>SUM(D6:D20)</f>
        <v>0</v>
      </c>
      <c r="E21" s="7">
        <f>SUM(E6:E20)</f>
        <v>0</v>
      </c>
      <c r="F21" s="7">
        <f>SUM(F6:F20)</f>
        <v>0</v>
      </c>
      <c r="G21" s="72" t="e">
        <f t="shared" si="0"/>
        <v>#DIV/0!</v>
      </c>
      <c r="H21" s="161"/>
      <c r="I21" s="161"/>
      <c r="J21" s="161"/>
    </row>
    <row r="22" spans="2:10" ht="12.75" customHeight="1">
      <c r="B22" s="161"/>
      <c r="C22" s="161"/>
      <c r="D22" s="161">
        <f>SUM(D6:D20)</f>
        <v>0</v>
      </c>
      <c r="E22" s="161"/>
      <c r="F22" s="161"/>
      <c r="G22" s="161"/>
      <c r="H22" s="161"/>
      <c r="I22" s="161"/>
      <c r="J22" s="161"/>
    </row>
    <row r="23" spans="2:10" s="161" customFormat="1" ht="69" customHeight="1"/>
    <row r="24" spans="2:10" s="161" customFormat="1" ht="69" customHeight="1"/>
    <row r="25" spans="2:10" s="161" customFormat="1" ht="69" customHeight="1"/>
    <row r="26" spans="2:10" s="161" customFormat="1" ht="69" customHeight="1"/>
    <row r="27" spans="2:10" s="161" customFormat="1" ht="69" customHeight="1"/>
    <row r="28" spans="2:10" s="161" customFormat="1" ht="69" customHeight="1"/>
    <row r="29" spans="2:10" s="161" customFormat="1" ht="69" customHeight="1"/>
    <row r="30" spans="2:10" s="161" customFormat="1" ht="69" customHeight="1"/>
    <row r="31" spans="2:10" s="161" customFormat="1" ht="69" customHeight="1"/>
    <row r="32" spans="2:10" s="161" customFormat="1" ht="69" customHeight="1"/>
    <row r="33" s="161" customFormat="1" ht="69" customHeight="1"/>
    <row r="34" s="161" customFormat="1" ht="69" customHeight="1"/>
    <row r="35" s="161" customFormat="1" ht="69" customHeight="1"/>
    <row r="36" s="161" customFormat="1" ht="69" customHeight="1"/>
    <row r="37" s="161" customFormat="1" ht="69" customHeight="1"/>
    <row r="38" s="161" customFormat="1" ht="69" customHeight="1"/>
    <row r="39" s="161" customFormat="1" ht="69" customHeight="1"/>
    <row r="40" s="161" customFormat="1" ht="69" customHeight="1"/>
    <row r="41" s="161" customFormat="1" ht="69" customHeight="1"/>
    <row r="42" s="161" customFormat="1" ht="69" customHeight="1"/>
    <row r="43" s="161" customFormat="1" ht="69" customHeight="1"/>
    <row r="44" s="161" customFormat="1" ht="69" customHeight="1"/>
    <row r="45" s="161" customFormat="1" ht="69" customHeight="1"/>
    <row r="46" s="161" customFormat="1" ht="69" customHeight="1"/>
    <row r="47" s="161" customFormat="1" ht="69" customHeight="1"/>
    <row r="48" s="161" customFormat="1" ht="69" customHeight="1"/>
    <row r="49" s="161" customFormat="1" ht="69" customHeight="1"/>
    <row r="50" s="161" customFormat="1" ht="69" customHeight="1"/>
    <row r="51" s="161" customFormat="1" ht="69" customHeight="1"/>
    <row r="52" s="161" customFormat="1" ht="69" customHeight="1"/>
    <row r="53" s="161" customFormat="1" ht="69" customHeight="1"/>
    <row r="54" s="161" customFormat="1" ht="69" customHeight="1"/>
    <row r="55" s="161" customFormat="1" ht="69" customHeight="1"/>
    <row r="56" s="161" customFormat="1" ht="69" customHeight="1"/>
    <row r="57" s="161" customFormat="1" ht="69" customHeight="1"/>
    <row r="58" s="161" customFormat="1" ht="69" customHeight="1"/>
    <row r="59" s="161" customFormat="1" ht="69" customHeight="1"/>
    <row r="60" s="161" customFormat="1" ht="69" customHeight="1"/>
    <row r="61" s="161" customFormat="1" ht="69" customHeight="1"/>
    <row r="62" s="161" customFormat="1" ht="69" customHeight="1"/>
    <row r="63" s="161" customFormat="1" ht="69" customHeight="1"/>
    <row r="64" s="161" customFormat="1" ht="69" customHeight="1"/>
    <row r="65" s="161" customFormat="1" ht="69" customHeight="1"/>
    <row r="66" s="161" customFormat="1" ht="69" customHeight="1"/>
    <row r="67" s="161" customFormat="1" ht="69" customHeight="1"/>
    <row r="68" s="161" customFormat="1" ht="69" customHeight="1"/>
    <row r="69" s="161" customFormat="1" ht="69" customHeight="1"/>
    <row r="70" s="161" customFormat="1" ht="69" customHeight="1"/>
    <row r="71" s="161" customFormat="1" ht="69" customHeight="1"/>
    <row r="72" s="161" customFormat="1" ht="69" customHeight="1"/>
    <row r="73" s="161" customFormat="1" ht="69" customHeight="1"/>
    <row r="74" s="161" customFormat="1" ht="69" customHeight="1"/>
    <row r="75" s="161" customFormat="1" ht="69" customHeight="1"/>
    <row r="76" s="161" customFormat="1" ht="69" customHeight="1"/>
    <row r="77" s="161" customFormat="1" ht="69" customHeight="1"/>
    <row r="78" s="161" customFormat="1" ht="69" customHeight="1"/>
    <row r="79" s="161" customFormat="1" ht="69" customHeight="1"/>
    <row r="80" s="161" customFormat="1" ht="69" customHeight="1"/>
    <row r="81" s="161" customFormat="1" ht="69" customHeight="1"/>
    <row r="82" s="161" customFormat="1" ht="69" customHeight="1"/>
    <row r="83" s="161" customFormat="1" ht="69" customHeight="1"/>
    <row r="84" s="161" customFormat="1" ht="69" customHeight="1"/>
    <row r="85" s="161" customFormat="1" ht="69" customHeight="1"/>
    <row r="86" s="161" customFormat="1" ht="69" customHeight="1"/>
    <row r="87" s="161" customFormat="1" ht="69" customHeight="1"/>
    <row r="88" s="161" customFormat="1" ht="69" customHeight="1"/>
    <row r="89" s="161" customFormat="1" ht="69" customHeight="1"/>
    <row r="90" s="161" customFormat="1" ht="69" customHeight="1"/>
    <row r="91" s="161" customFormat="1" ht="69" customHeight="1"/>
    <row r="92" s="161" customFormat="1" ht="69" customHeight="1"/>
    <row r="93" s="161" customFormat="1" ht="69" customHeight="1"/>
    <row r="94" s="161" customFormat="1" ht="69" customHeight="1"/>
    <row r="95" s="161" customFormat="1" ht="69" customHeight="1"/>
    <row r="96" s="161" customFormat="1" ht="69" customHeight="1"/>
    <row r="97" s="161" customFormat="1" ht="69" customHeight="1"/>
    <row r="98" s="161" customFormat="1" ht="69" customHeight="1"/>
    <row r="99" s="161" customFormat="1" ht="69" customHeight="1"/>
    <row r="100" s="161" customFormat="1" ht="69" customHeight="1"/>
    <row r="101" s="161" customFormat="1" ht="69" customHeight="1"/>
    <row r="102" s="161" customFormat="1" ht="69" customHeight="1"/>
    <row r="103" s="161" customFormat="1" ht="69" customHeight="1"/>
    <row r="104" s="161" customFormat="1" ht="69" customHeight="1"/>
    <row r="105" s="161" customFormat="1" ht="69" customHeight="1"/>
    <row r="106" s="161" customFormat="1" ht="69" customHeight="1"/>
    <row r="107" s="161" customFormat="1" ht="69" customHeight="1"/>
    <row r="108" s="161" customFormat="1" ht="69" customHeight="1"/>
    <row r="109" s="161" customFormat="1" ht="69" customHeight="1"/>
    <row r="110" s="161" customFormat="1" ht="69" customHeight="1"/>
    <row r="111" s="161" customFormat="1" ht="69" customHeight="1"/>
    <row r="112" s="161" customFormat="1" ht="69" customHeight="1"/>
    <row r="113" s="161" customFormat="1" ht="69" customHeight="1"/>
    <row r="114" s="161" customFormat="1" ht="69" customHeight="1"/>
    <row r="115" s="161" customFormat="1" ht="69" customHeight="1"/>
    <row r="116" s="161" customFormat="1" ht="69" customHeight="1"/>
    <row r="117" s="161" customFormat="1" ht="69" customHeight="1"/>
    <row r="118" s="161" customFormat="1" ht="69" customHeight="1"/>
    <row r="119" s="161" customFormat="1" ht="69" customHeight="1"/>
    <row r="120" s="161" customFormat="1" ht="69" customHeight="1"/>
    <row r="121" s="161" customFormat="1" ht="69" customHeight="1"/>
    <row r="122" s="161" customFormat="1" ht="69" customHeight="1"/>
    <row r="123" s="161" customFormat="1" ht="69" customHeight="1"/>
    <row r="124" s="161" customFormat="1" ht="69" customHeight="1"/>
    <row r="125" s="161" customFormat="1" ht="69" customHeight="1"/>
    <row r="126" s="161" customFormat="1" ht="69" customHeight="1"/>
    <row r="127" s="161" customFormat="1" ht="69" customHeight="1"/>
    <row r="128" s="161" customFormat="1" ht="69" customHeight="1"/>
    <row r="129" s="161" customFormat="1" ht="69" customHeight="1"/>
    <row r="130" s="161" customFormat="1" ht="69" customHeight="1"/>
    <row r="131" s="161" customFormat="1" ht="69" customHeight="1"/>
    <row r="132" s="161" customFormat="1" ht="69" customHeight="1"/>
    <row r="133" s="161" customFormat="1" ht="69" customHeight="1"/>
    <row r="134" s="161" customFormat="1" ht="69" customHeight="1"/>
    <row r="135" s="161" customFormat="1" ht="69" customHeight="1"/>
    <row r="136" s="161" customFormat="1" ht="69" customHeight="1"/>
    <row r="137" s="161" customFormat="1" ht="69" customHeight="1"/>
    <row r="138" s="161" customFormat="1" ht="69" customHeight="1"/>
    <row r="139" s="161" customFormat="1" ht="69" customHeight="1"/>
    <row r="140" s="161" customFormat="1" ht="69" customHeight="1"/>
    <row r="141" s="161" customFormat="1" ht="69" customHeight="1"/>
    <row r="142" s="161" customFormat="1" ht="69" customHeight="1"/>
    <row r="143" s="161" customFormat="1" ht="69" customHeight="1"/>
    <row r="144" s="161" customFormat="1" ht="69" customHeight="1"/>
    <row r="145" s="161" customFormat="1" ht="69" customHeight="1"/>
    <row r="146" s="161" customFormat="1" ht="69" customHeight="1"/>
    <row r="147" s="161" customFormat="1" ht="69" customHeight="1"/>
    <row r="148" s="161" customFormat="1" ht="69" customHeight="1"/>
    <row r="149" s="161" customFormat="1" ht="69" customHeight="1"/>
    <row r="150" s="161" customFormat="1" ht="69" customHeight="1"/>
    <row r="151" s="161" customFormat="1" ht="69" customHeight="1"/>
    <row r="152" s="161" customFormat="1" ht="69" customHeight="1"/>
    <row r="153" s="161" customFormat="1" ht="69" customHeight="1"/>
    <row r="154" s="161" customFormat="1" ht="69" customHeight="1"/>
    <row r="155" s="161" customFormat="1" ht="69" customHeight="1"/>
    <row r="156" s="161" customFormat="1" ht="69" customHeight="1"/>
    <row r="157" s="161" customFormat="1" ht="69" customHeight="1"/>
    <row r="158" s="161" customFormat="1" ht="69" customHeight="1"/>
    <row r="159" s="161" customFormat="1" ht="69" customHeight="1"/>
    <row r="160" s="161" customFormat="1" ht="69" customHeight="1"/>
    <row r="161" s="161" customFormat="1" ht="69" customHeight="1"/>
    <row r="162" s="161" customFormat="1" ht="69" customHeight="1"/>
    <row r="163" s="161" customFormat="1" ht="69" customHeight="1"/>
    <row r="164" s="161" customFormat="1" ht="69" customHeight="1"/>
    <row r="165" s="161" customFormat="1" ht="69" customHeight="1"/>
    <row r="166" s="161" customFormat="1" ht="69" customHeight="1"/>
    <row r="167" s="161" customFormat="1" ht="69" customHeight="1"/>
    <row r="168" s="161" customFormat="1" ht="69" customHeight="1"/>
    <row r="169" s="161" customFormat="1" ht="69" customHeight="1"/>
    <row r="170" s="161" customFormat="1" ht="69" customHeight="1"/>
    <row r="171" s="161" customFormat="1" ht="69" customHeight="1"/>
    <row r="172" s="161" customFormat="1" ht="69" customHeight="1"/>
    <row r="173" s="161" customFormat="1" ht="69" customHeight="1"/>
    <row r="174" s="161" customFormat="1" ht="69" customHeight="1"/>
    <row r="175" s="161" customFormat="1" ht="69" customHeight="1"/>
    <row r="176" s="161" customFormat="1" ht="69" customHeight="1"/>
    <row r="177" s="161" customFormat="1" ht="69" customHeight="1"/>
    <row r="178" s="161" customFormat="1" ht="69" customHeight="1"/>
    <row r="179" s="161" customFormat="1" ht="69" customHeight="1"/>
    <row r="180" s="161" customFormat="1" ht="69" customHeight="1"/>
    <row r="181" s="161" customFormat="1" ht="69" customHeight="1"/>
    <row r="182" s="161" customFormat="1" ht="69" customHeight="1"/>
    <row r="183" s="161" customFormat="1" ht="69" customHeight="1"/>
    <row r="184" s="161" customFormat="1" ht="69" customHeight="1"/>
    <row r="185" s="161" customFormat="1" ht="69" customHeight="1"/>
    <row r="186" s="161" customFormat="1" ht="69" customHeight="1"/>
    <row r="187" s="161" customFormat="1" ht="69" customHeight="1"/>
    <row r="188" s="161" customFormat="1" ht="69" customHeight="1"/>
    <row r="189" s="161" customFormat="1" ht="69" customHeight="1"/>
    <row r="190" s="161" customFormat="1" ht="69" customHeight="1"/>
    <row r="191" s="161" customFormat="1" ht="69" customHeight="1"/>
    <row r="192" s="161" customFormat="1" ht="69" customHeight="1"/>
    <row r="193" s="161" customFormat="1" ht="69" customHeight="1"/>
    <row r="194" s="161" customFormat="1" ht="69" customHeight="1"/>
    <row r="195" s="161" customFormat="1" ht="69" customHeight="1"/>
    <row r="196" s="161" customFormat="1" ht="69" customHeight="1"/>
    <row r="197" s="161" customFormat="1" ht="69" customHeight="1"/>
    <row r="198" s="161" customFormat="1" ht="69" customHeight="1"/>
    <row r="199" s="161" customFormat="1" ht="69" customHeight="1"/>
    <row r="200" s="161" customFormat="1" ht="69" customHeight="1"/>
    <row r="201" s="161" customFormat="1" ht="69" customHeight="1"/>
    <row r="202" s="161" customFormat="1" ht="69" customHeight="1"/>
    <row r="203" s="161" customFormat="1" ht="69" customHeight="1"/>
    <row r="204" s="161" customFormat="1" ht="69" customHeight="1"/>
    <row r="205" s="161" customFormat="1" ht="69" customHeight="1"/>
    <row r="206" s="161" customFormat="1" ht="69" customHeight="1"/>
    <row r="207" s="161" customFormat="1" ht="69" customHeight="1"/>
    <row r="208" s="161" customFormat="1" ht="69" customHeight="1"/>
    <row r="209" s="161" customFormat="1" ht="69" customHeight="1"/>
    <row r="210" s="161" customFormat="1" ht="69" customHeight="1"/>
    <row r="211" s="161" customFormat="1" ht="69" customHeight="1"/>
    <row r="212" s="161" customFormat="1" ht="69" customHeight="1"/>
    <row r="213" s="161" customFormat="1" ht="69" customHeight="1"/>
    <row r="214" s="161" customFormat="1" ht="69" customHeight="1"/>
    <row r="215" s="161" customFormat="1" ht="69" customHeight="1"/>
    <row r="216" s="161" customFormat="1" ht="69" customHeight="1"/>
    <row r="217" s="161" customFormat="1" ht="69" customHeight="1"/>
    <row r="218" s="161" customFormat="1" ht="69" customHeight="1"/>
    <row r="219" s="161" customFormat="1" ht="69" customHeight="1"/>
    <row r="220" s="161" customFormat="1" ht="69" customHeight="1"/>
    <row r="221" s="161" customFormat="1" ht="69" customHeight="1"/>
    <row r="222" s="161" customFormat="1" ht="69" customHeight="1"/>
    <row r="223" s="161" customFormat="1" ht="69" customHeight="1"/>
    <row r="224" s="161" customFormat="1" ht="69" customHeight="1"/>
    <row r="225" s="161" customFormat="1" ht="69" customHeight="1"/>
    <row r="226" s="161" customFormat="1" ht="69" customHeight="1"/>
    <row r="227" s="161" customFormat="1" ht="69" customHeight="1"/>
    <row r="228" s="161" customFormat="1" ht="69" customHeight="1"/>
    <row r="229" s="161" customFormat="1" ht="69" customHeight="1"/>
    <row r="230" s="161" customFormat="1" ht="69" customHeight="1"/>
    <row r="231" s="161" customFormat="1" ht="69" customHeight="1"/>
    <row r="232" s="161" customFormat="1" ht="69" customHeight="1"/>
    <row r="233" s="161" customFormat="1" ht="69" customHeight="1"/>
    <row r="234" s="161" customFormat="1" ht="69" customHeight="1"/>
    <row r="235" s="161" customFormat="1" ht="69" customHeight="1"/>
    <row r="236" s="161" customFormat="1" ht="69" customHeight="1"/>
    <row r="237" s="161" customFormat="1" ht="69" customHeight="1"/>
    <row r="238" s="161" customFormat="1" ht="69" customHeight="1"/>
    <row r="239" s="161" customFormat="1" ht="69" customHeight="1"/>
    <row r="240" s="161" customFormat="1" ht="69" customHeight="1"/>
    <row r="241" s="161" customFormat="1" ht="69" customHeight="1"/>
    <row r="242" s="161" customFormat="1" ht="69" customHeight="1"/>
    <row r="243" s="161" customFormat="1" ht="69" customHeight="1"/>
    <row r="244" s="161" customFormat="1" ht="69" customHeight="1"/>
    <row r="245" s="161" customFormat="1" ht="69" customHeight="1"/>
    <row r="246" s="161" customFormat="1" ht="69" customHeight="1"/>
    <row r="247" s="161" customFormat="1" ht="69" customHeight="1"/>
    <row r="248" s="161" customFormat="1" ht="69" customHeight="1"/>
    <row r="249" s="161" customFormat="1" ht="69" customHeight="1"/>
    <row r="250" s="161" customFormat="1" ht="69" customHeight="1"/>
    <row r="251" s="161" customFormat="1" ht="69" customHeight="1"/>
    <row r="252" s="161" customFormat="1" ht="69" customHeight="1"/>
    <row r="253" s="161" customFormat="1" ht="69" customHeight="1"/>
    <row r="254" s="161" customFormat="1" ht="69" customHeight="1"/>
    <row r="255" s="161" customFormat="1" ht="69" customHeight="1"/>
    <row r="256" s="161" customFormat="1" ht="69" customHeight="1"/>
    <row r="257" s="161" customFormat="1" ht="69" customHeight="1"/>
    <row r="258" s="161" customFormat="1" ht="69" customHeight="1"/>
    <row r="259" s="161" customFormat="1" ht="69" customHeight="1"/>
    <row r="260" s="161" customFormat="1" ht="69" customHeight="1"/>
    <row r="261" s="161" customFormat="1" ht="69" customHeight="1"/>
    <row r="262" s="161" customFormat="1" ht="69" customHeight="1"/>
    <row r="263" s="161" customFormat="1" ht="69" customHeight="1"/>
    <row r="264" s="161" customFormat="1" ht="69" customHeight="1"/>
    <row r="265" s="161" customFormat="1" ht="69" customHeight="1"/>
    <row r="266" s="161" customFormat="1" ht="69" customHeight="1"/>
    <row r="267" s="161" customFormat="1" ht="69" customHeight="1"/>
    <row r="268" s="161" customFormat="1" ht="69" customHeight="1"/>
    <row r="269" s="161" customFormat="1" ht="69" customHeight="1"/>
    <row r="270" s="161" customFormat="1" ht="69" customHeight="1"/>
    <row r="271" s="161" customFormat="1" ht="69" customHeight="1"/>
    <row r="272" s="161" customFormat="1" ht="69" customHeight="1"/>
    <row r="273" s="161" customFormat="1" ht="69" customHeight="1"/>
    <row r="274" s="161" customFormat="1" ht="69" customHeight="1"/>
    <row r="275" s="161" customFormat="1" ht="69" customHeight="1"/>
    <row r="276" s="161" customFormat="1" ht="69" customHeight="1"/>
    <row r="277" s="161" customFormat="1" ht="69" customHeight="1"/>
    <row r="278" s="161" customFormat="1" ht="69" customHeight="1"/>
    <row r="279" s="161" customFormat="1" ht="69" customHeight="1"/>
    <row r="280" s="161" customFormat="1" ht="69" customHeight="1"/>
    <row r="281" s="161" customFormat="1" ht="69" customHeight="1"/>
    <row r="282" s="161" customFormat="1" ht="69" customHeight="1"/>
    <row r="283" s="161" customFormat="1" ht="69" customHeight="1"/>
    <row r="284" s="161" customFormat="1" ht="69" customHeight="1"/>
    <row r="285" s="161" customFormat="1" ht="69" customHeight="1"/>
    <row r="286" s="161" customFormat="1" ht="69" customHeight="1"/>
    <row r="287" s="161" customFormat="1" ht="69" customHeight="1"/>
    <row r="288" s="161" customFormat="1" ht="69" customHeight="1"/>
    <row r="289" s="161" customFormat="1" ht="69" customHeight="1"/>
    <row r="290" s="161" customFormat="1" ht="69" customHeight="1"/>
    <row r="291" s="161" customFormat="1" ht="69" customHeight="1"/>
    <row r="292" s="161" customFormat="1" ht="69" customHeight="1"/>
    <row r="293" s="161" customFormat="1" ht="69" customHeight="1"/>
    <row r="294" s="161" customFormat="1" ht="69" customHeight="1"/>
    <row r="295" s="161" customFormat="1" ht="69" customHeight="1"/>
    <row r="296" s="161" customFormat="1" ht="69" customHeight="1"/>
    <row r="297" s="161" customFormat="1" ht="69" customHeight="1"/>
    <row r="298" s="161" customFormat="1" ht="69" customHeight="1"/>
    <row r="299" s="161" customFormat="1" ht="69" customHeight="1"/>
    <row r="300" s="161" customFormat="1" ht="69" customHeight="1"/>
    <row r="301" s="161" customFormat="1" ht="69" customHeight="1"/>
    <row r="302" s="161" customFormat="1" ht="69" customHeight="1"/>
    <row r="303" s="161" customFormat="1" ht="69" customHeight="1"/>
    <row r="304" s="161" customFormat="1" ht="69" customHeight="1"/>
    <row r="305" s="161" customFormat="1" ht="69" customHeight="1"/>
    <row r="306" s="161" customFormat="1" ht="69" customHeight="1"/>
    <row r="307" s="161" customFormat="1" ht="69" customHeight="1"/>
    <row r="308" s="161" customFormat="1" ht="69" customHeight="1"/>
    <row r="309" s="161" customFormat="1" ht="69" customHeight="1"/>
    <row r="310" s="161" customFormat="1" ht="69" customHeight="1"/>
    <row r="311" s="161" customFormat="1" ht="69" customHeight="1"/>
    <row r="312" s="161" customFormat="1" ht="69" customHeight="1"/>
    <row r="313" s="161" customFormat="1" ht="69" customHeight="1"/>
    <row r="314" s="161" customFormat="1" ht="69" customHeight="1"/>
    <row r="315" s="161" customFormat="1" ht="69" customHeight="1"/>
    <row r="316" s="161" customFormat="1" ht="69" customHeight="1"/>
    <row r="317" s="161" customFormat="1" ht="69" customHeight="1"/>
    <row r="318" s="161" customFormat="1" ht="69" customHeight="1"/>
    <row r="319" s="161" customFormat="1" ht="69" customHeight="1"/>
    <row r="320" s="161" customFormat="1" ht="69" customHeight="1"/>
    <row r="321" s="161" customFormat="1" ht="69" customHeight="1"/>
    <row r="322" s="161" customFormat="1" ht="69" customHeight="1"/>
    <row r="323" s="161" customFormat="1" ht="69" customHeight="1"/>
    <row r="324" s="161" customFormat="1" ht="69" customHeight="1"/>
    <row r="325" s="161" customFormat="1" ht="69" customHeight="1"/>
    <row r="326" s="161" customFormat="1" ht="69" customHeight="1"/>
    <row r="327" s="161" customFormat="1" ht="69" customHeight="1"/>
    <row r="328" s="161" customFormat="1" ht="69" customHeight="1"/>
    <row r="329" s="161" customFormat="1" ht="69" customHeight="1"/>
    <row r="330" s="161" customFormat="1" ht="69" customHeight="1"/>
    <row r="331" s="161" customFormat="1" ht="69" customHeight="1"/>
    <row r="332" s="161" customFormat="1" ht="69" customHeight="1"/>
    <row r="333" s="161" customFormat="1" ht="69" customHeight="1"/>
    <row r="334" s="161" customFormat="1" ht="69" customHeight="1"/>
    <row r="335" s="161" customFormat="1" ht="69" customHeight="1"/>
    <row r="336" s="161" customFormat="1" ht="69" customHeight="1"/>
    <row r="337" s="161" customFormat="1" ht="69" customHeight="1"/>
    <row r="338" s="161" customFormat="1" ht="69" customHeight="1"/>
    <row r="339" s="161" customFormat="1" ht="69" customHeight="1"/>
    <row r="340" s="161" customFormat="1" ht="69" customHeight="1"/>
    <row r="341" s="161" customFormat="1" ht="69" customHeight="1"/>
    <row r="342" s="161" customFormat="1" ht="69" customHeight="1"/>
    <row r="343" s="161" customFormat="1" ht="69" customHeight="1"/>
    <row r="344" s="161" customFormat="1" ht="69" customHeight="1"/>
    <row r="345" s="161" customFormat="1" ht="69" customHeight="1"/>
    <row r="346" s="161" customFormat="1" ht="69" customHeight="1"/>
    <row r="347" s="161" customFormat="1" ht="69" customHeight="1"/>
    <row r="348" s="161" customFormat="1" ht="69" customHeight="1"/>
    <row r="349" s="161" customFormat="1" ht="69" customHeight="1"/>
    <row r="350" s="161" customFormat="1" ht="69" customHeight="1"/>
    <row r="351" s="161" customFormat="1" ht="69" customHeight="1"/>
    <row r="352" s="161" customFormat="1" ht="69" customHeight="1"/>
    <row r="353" s="161" customFormat="1" ht="69" customHeight="1"/>
    <row r="354" s="161" customFormat="1" ht="69" customHeight="1"/>
    <row r="355" s="161" customFormat="1" ht="69" customHeight="1"/>
    <row r="356" s="161" customFormat="1" ht="69" customHeight="1"/>
    <row r="357" s="161" customFormat="1" ht="69" customHeight="1"/>
    <row r="358" s="161" customFormat="1" ht="69" customHeight="1"/>
    <row r="359" s="161" customFormat="1" ht="69" customHeight="1"/>
    <row r="360" s="161" customFormat="1" ht="69" customHeight="1"/>
    <row r="361" s="161" customFormat="1" ht="69" customHeight="1"/>
    <row r="362" s="161" customFormat="1" ht="69" customHeight="1"/>
    <row r="363" s="161" customFormat="1" ht="69" customHeight="1"/>
    <row r="364" s="161" customFormat="1" ht="69" customHeight="1"/>
    <row r="365" s="161" customFormat="1" ht="69" customHeight="1"/>
    <row r="366" s="161" customFormat="1" ht="69" customHeight="1"/>
    <row r="367" s="161" customFormat="1" ht="69" customHeight="1"/>
    <row r="368" s="161" customFormat="1" ht="69" customHeight="1"/>
    <row r="369" s="161" customFormat="1" ht="69" customHeight="1"/>
    <row r="370" s="161" customFormat="1" ht="69" customHeight="1"/>
    <row r="371" s="161" customFormat="1" ht="69" customHeight="1"/>
    <row r="372" s="161" customFormat="1" ht="69" customHeight="1"/>
    <row r="373" s="161" customFormat="1" ht="69" customHeight="1"/>
    <row r="374" s="161" customFormat="1" ht="69" customHeight="1"/>
    <row r="375" s="161" customFormat="1" ht="69" customHeight="1"/>
    <row r="376" s="161" customFormat="1" ht="69" customHeight="1"/>
    <row r="377" s="161" customFormat="1" ht="69" customHeight="1"/>
    <row r="378" s="161" customFormat="1" ht="69" customHeight="1"/>
    <row r="379" s="161" customFormat="1" ht="69" customHeight="1"/>
    <row r="380" s="161" customFormat="1" ht="69" customHeight="1"/>
    <row r="381" s="161" customFormat="1" ht="69" customHeight="1"/>
    <row r="382" s="161" customFormat="1" ht="69" customHeight="1"/>
    <row r="383" s="161" customFormat="1" ht="69" customHeight="1"/>
    <row r="384" s="161" customFormat="1" ht="69" customHeight="1"/>
    <row r="385" s="161" customFormat="1" ht="69" customHeight="1"/>
    <row r="386" s="161" customFormat="1" ht="69" customHeight="1"/>
    <row r="387" s="161" customFormat="1" ht="69" customHeight="1"/>
    <row r="388" s="161" customFormat="1" ht="69" customHeight="1"/>
    <row r="389" s="161" customFormat="1" ht="69" customHeight="1"/>
    <row r="390" s="161" customFormat="1" ht="69" customHeight="1"/>
    <row r="391" s="161" customFormat="1" ht="69" customHeight="1"/>
    <row r="392" s="161" customFormat="1" ht="69" customHeight="1"/>
    <row r="393" s="161" customFormat="1" ht="69" customHeight="1"/>
    <row r="394" s="161" customFormat="1" ht="69" customHeight="1"/>
    <row r="395" s="161" customFormat="1" ht="69" customHeight="1"/>
    <row r="396" s="161" customFormat="1" ht="69" customHeight="1"/>
    <row r="397" s="161" customFormat="1" ht="69" customHeight="1"/>
    <row r="398" s="161" customFormat="1" ht="69" customHeight="1"/>
    <row r="399" s="161" customFormat="1" ht="69" customHeight="1"/>
    <row r="400" s="161" customFormat="1" ht="69" customHeight="1"/>
    <row r="401" s="161" customFormat="1" ht="69" customHeight="1"/>
    <row r="402" s="161" customFormat="1" ht="69" customHeight="1"/>
    <row r="403" s="161" customFormat="1" ht="69" customHeight="1"/>
    <row r="404" s="161" customFormat="1" ht="69" customHeight="1"/>
    <row r="405" s="161" customFormat="1" ht="69" customHeight="1"/>
    <row r="406" s="161" customFormat="1" ht="69" customHeight="1"/>
    <row r="407" s="161" customFormat="1" ht="69" customHeight="1"/>
    <row r="408" s="161" customFormat="1" ht="69" customHeight="1"/>
    <row r="409" s="161" customFormat="1" ht="69" customHeight="1"/>
    <row r="410" s="161" customFormat="1" ht="69" customHeight="1"/>
    <row r="411" s="161" customFormat="1" ht="69" customHeight="1"/>
    <row r="412" s="161" customFormat="1" ht="69" customHeight="1"/>
    <row r="413" s="161" customFormat="1" ht="69" customHeight="1"/>
    <row r="414" s="161" customFormat="1" ht="69" customHeight="1"/>
    <row r="415" s="161" customFormat="1" ht="69" customHeight="1"/>
    <row r="416" s="161" customFormat="1" ht="69" customHeight="1"/>
    <row r="417" s="161" customFormat="1" ht="69" customHeight="1"/>
    <row r="418" s="161" customFormat="1" ht="69" customHeight="1"/>
    <row r="419" s="161" customFormat="1" ht="69" customHeight="1"/>
    <row r="420" s="161" customFormat="1" ht="69" customHeight="1"/>
    <row r="421" s="161" customFormat="1" ht="69" customHeight="1"/>
    <row r="422" s="161" customFormat="1" ht="69" customHeight="1"/>
    <row r="423" s="161" customFormat="1" ht="69" customHeight="1"/>
    <row r="424" s="161" customFormat="1" ht="69" customHeight="1"/>
    <row r="425" s="161" customFormat="1" ht="69" customHeight="1"/>
    <row r="426" s="161" customFormat="1" ht="69" customHeight="1"/>
    <row r="427" s="161" customFormat="1" ht="69" customHeight="1"/>
    <row r="428" s="161" customFormat="1" ht="69" customHeight="1"/>
    <row r="429" s="161" customFormat="1" ht="69" customHeight="1"/>
    <row r="430" s="161" customFormat="1" ht="69" customHeight="1"/>
    <row r="431" s="161" customFormat="1" ht="69" customHeight="1"/>
    <row r="432" s="161" customFormat="1" ht="69" customHeight="1"/>
    <row r="433" s="161" customFormat="1" ht="69" customHeight="1"/>
    <row r="434" s="161" customFormat="1" ht="69" customHeight="1"/>
    <row r="435" s="161" customFormat="1" ht="69" customHeight="1"/>
    <row r="436" s="161" customFormat="1" ht="69" customHeight="1"/>
    <row r="437" s="161" customFormat="1" ht="69" customHeight="1"/>
    <row r="438" s="161" customFormat="1" ht="69" customHeight="1"/>
    <row r="439" s="161" customFormat="1" ht="69" customHeight="1"/>
    <row r="440" s="161" customFormat="1" ht="69" customHeight="1"/>
    <row r="441" s="161" customFormat="1" ht="69" customHeight="1"/>
    <row r="442" s="161" customFormat="1" ht="69" customHeight="1"/>
    <row r="443" s="161" customFormat="1" ht="69" customHeight="1"/>
    <row r="444" s="161" customFormat="1" ht="69" customHeight="1"/>
    <row r="445" s="161" customFormat="1" ht="69" customHeight="1"/>
    <row r="446" s="161" customFormat="1" ht="69" customHeight="1"/>
    <row r="447" s="161" customFormat="1" ht="69" customHeight="1"/>
    <row r="448" s="161" customFormat="1" ht="69" customHeight="1"/>
    <row r="449" s="161" customFormat="1" ht="69" customHeight="1"/>
    <row r="450" s="161" customFormat="1" ht="69" customHeight="1"/>
    <row r="451" s="161" customFormat="1" ht="69" customHeight="1"/>
    <row r="452" s="161" customFormat="1" ht="69" customHeight="1"/>
    <row r="453" s="161" customFormat="1" ht="69" customHeight="1"/>
    <row r="454" s="161" customFormat="1" ht="69" customHeight="1"/>
    <row r="455" s="161" customFormat="1" ht="69" customHeight="1"/>
    <row r="456" s="161" customFormat="1" ht="69" customHeight="1"/>
    <row r="457" s="161" customFormat="1" ht="69" customHeight="1"/>
    <row r="458" s="161" customFormat="1" ht="69" customHeight="1"/>
    <row r="459" s="161" customFormat="1" ht="69" customHeight="1"/>
    <row r="460" s="161" customFormat="1" ht="69" customHeight="1"/>
    <row r="461" s="161" customFormat="1" ht="69" customHeight="1"/>
    <row r="462" s="161" customFormat="1" ht="69" customHeight="1"/>
    <row r="463" s="161" customFormat="1" ht="69" customHeight="1"/>
    <row r="464" s="161" customFormat="1" ht="69" customHeight="1"/>
    <row r="465" s="161" customFormat="1" ht="69" customHeight="1"/>
    <row r="466" s="161" customFormat="1" ht="69" customHeight="1"/>
    <row r="467" s="161" customFormat="1" ht="69" customHeight="1"/>
    <row r="468" s="161" customFormat="1" ht="69" customHeight="1"/>
    <row r="469" s="161" customFormat="1" ht="69" customHeight="1"/>
    <row r="470" s="161" customFormat="1" ht="69" customHeight="1"/>
    <row r="471" s="161" customFormat="1" ht="69" customHeight="1"/>
    <row r="472" s="161" customFormat="1" ht="69" customHeight="1"/>
    <row r="473" s="161" customFormat="1" ht="69" customHeight="1"/>
    <row r="474" s="161" customFormat="1" ht="69" customHeight="1"/>
    <row r="475" s="161" customFormat="1" ht="69" customHeight="1"/>
    <row r="476" s="161" customFormat="1" ht="69" customHeight="1"/>
  </sheetData>
  <pageMargins left="0.75" right="0.75" top="1" bottom="1" header="0.3" footer="0.3"/>
  <pageSetup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87"/>
  <sheetViews>
    <sheetView zoomScaleNormal="100" workbookViewId="0">
      <selection activeCell="Q9" sqref="Q9"/>
    </sheetView>
  </sheetViews>
  <sheetFormatPr defaultRowHeight="12.75"/>
  <cols>
    <col min="1" max="1" width="5.140625" style="61" customWidth="1"/>
    <col min="6" max="6" width="2" customWidth="1"/>
    <col min="10" max="10" width="10.28515625" customWidth="1"/>
    <col min="11" max="11" width="13.140625" customWidth="1"/>
    <col min="16" max="55" width="8.85546875" style="61" customWidth="1"/>
  </cols>
  <sheetData>
    <row r="1" spans="2:15" s="61" customFormat="1" ht="13.5" thickBot="1"/>
    <row r="2" spans="2:15">
      <c r="B2" s="8"/>
      <c r="C2" s="9" t="s">
        <v>121</v>
      </c>
      <c r="D2" s="10"/>
      <c r="E2" s="10"/>
      <c r="F2" s="10"/>
      <c r="G2" s="10"/>
      <c r="H2" s="11"/>
      <c r="I2" s="11"/>
      <c r="J2" s="11"/>
      <c r="K2" s="61"/>
      <c r="L2" s="61"/>
      <c r="M2" s="61"/>
      <c r="N2" s="61"/>
      <c r="O2" s="61"/>
    </row>
    <row r="3" spans="2:15">
      <c r="B3" s="13"/>
      <c r="C3" s="14" t="s">
        <v>5</v>
      </c>
      <c r="D3" s="15"/>
      <c r="E3" s="14" t="s">
        <v>0</v>
      </c>
      <c r="F3" s="15"/>
      <c r="G3" s="15" t="s">
        <v>6</v>
      </c>
      <c r="H3" s="16"/>
      <c r="I3" s="15" t="s">
        <v>7</v>
      </c>
      <c r="J3" s="15"/>
      <c r="K3" s="221" t="s">
        <v>120</v>
      </c>
      <c r="L3" s="61"/>
      <c r="M3" s="61"/>
      <c r="N3" s="61"/>
      <c r="O3" s="61"/>
    </row>
    <row r="4" spans="2:15" ht="24" customHeight="1" thickBot="1">
      <c r="B4" s="18"/>
      <c r="C4" s="15" t="s">
        <v>9</v>
      </c>
      <c r="D4" s="15"/>
      <c r="E4" s="14" t="s">
        <v>10</v>
      </c>
      <c r="F4" s="15"/>
      <c r="G4" s="15"/>
      <c r="H4" s="16"/>
      <c r="I4" s="16"/>
      <c r="J4" s="16"/>
      <c r="K4" s="221" t="s">
        <v>119</v>
      </c>
      <c r="L4" s="61"/>
      <c r="M4" s="61"/>
      <c r="N4" s="61"/>
      <c r="O4" s="61"/>
    </row>
    <row r="5" spans="2:15" ht="24" customHeight="1" thickBot="1">
      <c r="B5" s="19" t="s">
        <v>12</v>
      </c>
      <c r="C5" s="20"/>
      <c r="D5" s="20"/>
      <c r="E5" s="220">
        <v>603406.80000000005</v>
      </c>
      <c r="F5" s="219"/>
      <c r="G5" s="300">
        <f>E5/E15</f>
        <v>0.79105793157148085</v>
      </c>
      <c r="H5" s="20"/>
      <c r="I5" s="207" t="s">
        <v>13</v>
      </c>
      <c r="J5" s="218"/>
      <c r="K5" s="12" t="s">
        <v>4</v>
      </c>
      <c r="L5" s="61"/>
      <c r="M5" s="61"/>
      <c r="N5" s="61"/>
      <c r="O5" s="61"/>
    </row>
    <row r="6" spans="2:15" ht="24" customHeight="1" thickBot="1">
      <c r="B6" s="22" t="s">
        <v>15</v>
      </c>
      <c r="C6" s="23"/>
      <c r="D6" s="23"/>
      <c r="E6" s="167">
        <v>42878.69</v>
      </c>
      <c r="F6" s="200"/>
      <c r="G6" s="307">
        <f>E6/E15</f>
        <v>5.6213366869406742E-2</v>
      </c>
      <c r="H6" s="26"/>
      <c r="I6" s="26" t="s">
        <v>118</v>
      </c>
      <c r="J6" s="215"/>
      <c r="K6" s="17" t="s">
        <v>8</v>
      </c>
      <c r="L6" s="61"/>
      <c r="M6" s="61"/>
      <c r="N6" s="61"/>
      <c r="O6" s="61"/>
    </row>
    <row r="7" spans="2:15" ht="24" customHeight="1" thickBot="1">
      <c r="B7" s="19" t="s">
        <v>17</v>
      </c>
      <c r="C7" s="20"/>
      <c r="D7" s="20"/>
      <c r="E7" s="209">
        <v>26641.65</v>
      </c>
      <c r="F7" s="208"/>
      <c r="G7" s="302">
        <f>E7/E15</f>
        <v>3.4926833013236416E-2</v>
      </c>
      <c r="H7" s="20"/>
      <c r="I7" s="207" t="s">
        <v>18</v>
      </c>
      <c r="J7" s="217"/>
      <c r="K7" s="216" t="s">
        <v>11</v>
      </c>
      <c r="L7" s="61"/>
      <c r="M7" s="61"/>
      <c r="N7" s="61"/>
      <c r="O7" s="61"/>
    </row>
    <row r="8" spans="2:15" ht="24" customHeight="1" thickBot="1">
      <c r="B8" s="22" t="s">
        <v>20</v>
      </c>
      <c r="C8" s="25"/>
      <c r="D8" s="25"/>
      <c r="E8" s="167"/>
      <c r="F8" s="200"/>
      <c r="G8" s="213">
        <f>E8/E15</f>
        <v>0</v>
      </c>
      <c r="H8" s="23"/>
      <c r="I8" s="26" t="s">
        <v>21</v>
      </c>
      <c r="J8" s="215"/>
      <c r="K8" s="21" t="s">
        <v>14</v>
      </c>
      <c r="L8" s="61"/>
      <c r="M8" s="61"/>
      <c r="N8" s="61"/>
      <c r="O8" s="61"/>
    </row>
    <row r="9" spans="2:15" ht="24" customHeight="1" thickBot="1">
      <c r="B9" s="19" t="s">
        <v>22</v>
      </c>
      <c r="C9" s="20"/>
      <c r="D9" s="20"/>
      <c r="E9" s="209">
        <v>89857.45</v>
      </c>
      <c r="F9" s="214"/>
      <c r="G9" s="301">
        <f>E9/E15</f>
        <v>0.1178018685458761</v>
      </c>
      <c r="H9" s="20"/>
      <c r="I9" s="207" t="s">
        <v>23</v>
      </c>
      <c r="J9" s="206"/>
      <c r="K9" s="24" t="s">
        <v>16</v>
      </c>
      <c r="L9" s="61"/>
      <c r="M9" s="61"/>
      <c r="N9" s="61"/>
      <c r="O9" s="61"/>
    </row>
    <row r="10" spans="2:15" ht="24" customHeight="1" thickBot="1">
      <c r="B10" s="22" t="s">
        <v>24</v>
      </c>
      <c r="C10" s="25"/>
      <c r="D10" s="25"/>
      <c r="E10" s="185">
        <v>7177</v>
      </c>
      <c r="F10" s="200" t="s">
        <v>60</v>
      </c>
      <c r="G10" s="301">
        <v>0.41660000000000003</v>
      </c>
      <c r="H10" s="25"/>
      <c r="I10" s="26" t="s">
        <v>25</v>
      </c>
      <c r="J10" s="27"/>
      <c r="K10" s="212" t="s">
        <v>19</v>
      </c>
      <c r="L10" s="61"/>
      <c r="M10" s="61"/>
      <c r="N10" s="61"/>
      <c r="O10" s="61"/>
    </row>
    <row r="11" spans="2:15" ht="24" customHeight="1" thickBot="1">
      <c r="B11" s="22" t="s">
        <v>117</v>
      </c>
      <c r="C11" s="25"/>
      <c r="D11" s="91" t="s">
        <v>114</v>
      </c>
      <c r="E11" s="167"/>
      <c r="F11" s="200"/>
      <c r="G11" s="163"/>
      <c r="H11" s="25"/>
      <c r="I11" s="26" t="s">
        <v>67</v>
      </c>
      <c r="J11" s="27"/>
      <c r="K11" s="211" t="s">
        <v>116</v>
      </c>
      <c r="L11" s="61"/>
      <c r="M11" s="61"/>
      <c r="N11" s="61"/>
      <c r="O11" s="61"/>
    </row>
    <row r="12" spans="2:15" ht="24" customHeight="1" thickBot="1">
      <c r="B12" s="107" t="s">
        <v>115</v>
      </c>
      <c r="C12" s="20"/>
      <c r="D12" s="210" t="s">
        <v>114</v>
      </c>
      <c r="E12" s="209"/>
      <c r="F12" s="208"/>
      <c r="G12" s="165"/>
      <c r="H12" s="20"/>
      <c r="I12" s="207" t="s">
        <v>67</v>
      </c>
      <c r="J12" s="206"/>
      <c r="K12" s="92"/>
      <c r="L12" s="61"/>
      <c r="M12" s="61"/>
      <c r="N12" s="61"/>
      <c r="O12" s="61"/>
    </row>
    <row r="13" spans="2:15" ht="24" customHeight="1" thickBot="1">
      <c r="B13" s="33" t="s">
        <v>113</v>
      </c>
      <c r="C13" s="201"/>
      <c r="D13" s="204"/>
      <c r="E13" s="167"/>
      <c r="F13" s="200"/>
      <c r="G13" s="203">
        <f>E13/E15</f>
        <v>0</v>
      </c>
      <c r="H13" s="201" t="s">
        <v>112</v>
      </c>
      <c r="I13" s="34" t="s">
        <v>111</v>
      </c>
      <c r="J13" s="202"/>
      <c r="K13" s="205" t="s">
        <v>110</v>
      </c>
      <c r="L13" s="61"/>
      <c r="M13" s="61"/>
      <c r="N13" s="61"/>
      <c r="O13" s="61"/>
    </row>
    <row r="14" spans="2:15" ht="24" customHeight="1" thickBot="1">
      <c r="B14" s="33" t="s">
        <v>109</v>
      </c>
      <c r="C14" s="201"/>
      <c r="D14" s="204"/>
      <c r="E14" s="167"/>
      <c r="F14" s="200"/>
      <c r="G14" s="203">
        <f>E14/E15</f>
        <v>0</v>
      </c>
      <c r="H14" s="201"/>
      <c r="I14" s="34"/>
      <c r="J14" s="202"/>
      <c r="K14" s="201"/>
      <c r="L14" s="61"/>
      <c r="M14" s="61"/>
      <c r="N14" s="61"/>
      <c r="O14" s="61"/>
    </row>
    <row r="15" spans="2:15" ht="24" customHeight="1" thickBot="1">
      <c r="B15" s="22" t="s">
        <v>27</v>
      </c>
      <c r="C15" s="25"/>
      <c r="D15" s="25"/>
      <c r="E15" s="167">
        <f>E5+E6+E7+E8+E9+E11+E12+E13+E14</f>
        <v>762784.59</v>
      </c>
      <c r="F15" s="200"/>
      <c r="G15" s="199">
        <f>SUM(G5:G9,G13:G14)</f>
        <v>1</v>
      </c>
      <c r="H15" s="25"/>
      <c r="I15" s="25"/>
      <c r="J15" s="198"/>
      <c r="K15" s="197" t="s">
        <v>108</v>
      </c>
      <c r="L15" s="61"/>
      <c r="M15" s="61"/>
      <c r="N15" s="61"/>
      <c r="O15" s="61"/>
    </row>
    <row r="16" spans="2:15" ht="24" customHeight="1">
      <c r="B16" s="30"/>
      <c r="C16" s="30"/>
      <c r="D16" s="30"/>
      <c r="E16" s="30"/>
      <c r="F16" s="30" t="s">
        <v>107</v>
      </c>
      <c r="G16" s="30"/>
      <c r="H16" s="30"/>
      <c r="I16" s="30"/>
      <c r="J16" s="30"/>
      <c r="K16" s="30"/>
      <c r="L16" s="61"/>
      <c r="M16" s="61"/>
      <c r="N16" s="61"/>
      <c r="O16" s="61"/>
    </row>
    <row r="17" spans="2:15" ht="24" customHeight="1">
      <c r="B17" s="30"/>
      <c r="C17" s="30"/>
      <c r="D17" s="30"/>
      <c r="E17" s="30"/>
      <c r="F17" s="30"/>
      <c r="G17" s="30"/>
      <c r="H17" s="30"/>
      <c r="I17" s="30"/>
      <c r="J17" s="30"/>
      <c r="K17" s="30"/>
      <c r="L17" s="61"/>
      <c r="M17" s="61"/>
      <c r="N17" s="61"/>
      <c r="O17" s="61"/>
    </row>
    <row r="18" spans="2:15" ht="24" customHeight="1" thickBot="1">
      <c r="B18" s="30"/>
      <c r="C18" s="30" t="s">
        <v>26</v>
      </c>
      <c r="D18" s="30"/>
      <c r="E18" s="30" t="s">
        <v>106</v>
      </c>
      <c r="F18" s="30" t="s">
        <v>6</v>
      </c>
      <c r="G18" s="29" t="s">
        <v>105</v>
      </c>
      <c r="H18" s="30"/>
      <c r="I18" s="30" t="s">
        <v>104</v>
      </c>
      <c r="J18" s="30"/>
      <c r="K18" s="196"/>
      <c r="L18" s="61"/>
      <c r="M18" s="61"/>
      <c r="N18" s="61"/>
      <c r="O18" s="61"/>
    </row>
    <row r="19" spans="2:15" ht="24" customHeight="1" thickBot="1">
      <c r="B19" s="173" t="s">
        <v>103</v>
      </c>
      <c r="C19" s="173"/>
      <c r="D19" s="195"/>
      <c r="E19" s="194">
        <v>461153.94</v>
      </c>
      <c r="F19" s="165"/>
      <c r="G19" s="303">
        <f>E19/E24</f>
        <v>0.60456878619737009</v>
      </c>
      <c r="H19" s="22" t="s">
        <v>102</v>
      </c>
      <c r="I19" s="23"/>
      <c r="J19" s="23"/>
      <c r="K19" s="193"/>
      <c r="L19" s="61"/>
      <c r="M19" s="61"/>
      <c r="N19" s="61"/>
      <c r="O19" s="61"/>
    </row>
    <row r="20" spans="2:15" ht="24" customHeight="1" thickBot="1">
      <c r="B20" s="22" t="s">
        <v>51</v>
      </c>
      <c r="C20" s="23"/>
      <c r="D20" s="193"/>
      <c r="E20" s="185">
        <v>104007.4</v>
      </c>
      <c r="F20" s="163"/>
      <c r="G20" s="304">
        <f>E20/E24</f>
        <v>0.13635279267817671</v>
      </c>
      <c r="H20" s="31" t="s">
        <v>101</v>
      </c>
      <c r="I20" s="32"/>
      <c r="J20" s="32"/>
      <c r="K20" s="32"/>
      <c r="L20" s="308" t="s">
        <v>100</v>
      </c>
      <c r="M20" s="309"/>
      <c r="N20" s="309"/>
      <c r="O20" s="310"/>
    </row>
    <row r="21" spans="2:15" ht="24" customHeight="1" thickBot="1">
      <c r="B21" s="31" t="s">
        <v>99</v>
      </c>
      <c r="C21" s="32"/>
      <c r="D21" s="189"/>
      <c r="E21" s="192">
        <v>87966.3</v>
      </c>
      <c r="F21" s="191"/>
      <c r="G21" s="305">
        <f>E21/E24</f>
        <v>0.11532305073068165</v>
      </c>
      <c r="H21" s="22" t="s">
        <v>98</v>
      </c>
      <c r="I21" s="23"/>
      <c r="J21" s="23"/>
      <c r="K21" s="23"/>
      <c r="L21" s="190" t="s">
        <v>97</v>
      </c>
      <c r="M21" s="190"/>
      <c r="N21" s="190"/>
      <c r="O21" s="190">
        <f>E21*75%</f>
        <v>65974.725000000006</v>
      </c>
    </row>
    <row r="22" spans="2:15" ht="24" customHeight="1" thickBot="1">
      <c r="B22" s="31" t="s">
        <v>96</v>
      </c>
      <c r="C22" s="32"/>
      <c r="D22" s="189"/>
      <c r="E22" s="188">
        <v>39101.199999999997</v>
      </c>
      <c r="F22" s="187"/>
      <c r="G22" s="306">
        <f>E22/E24</f>
        <v>5.1261331569368365E-2</v>
      </c>
      <c r="H22" s="22" t="s">
        <v>95</v>
      </c>
      <c r="I22" s="23"/>
      <c r="J22" s="23"/>
      <c r="K22" s="23"/>
      <c r="L22" s="182" t="s">
        <v>92</v>
      </c>
      <c r="M22" s="181"/>
      <c r="N22" s="181"/>
      <c r="O22" s="179">
        <f>E22</f>
        <v>39101.199999999997</v>
      </c>
    </row>
    <row r="23" spans="2:15" ht="24" customHeight="1" thickBot="1">
      <c r="B23" s="23" t="s">
        <v>94</v>
      </c>
      <c r="C23" s="23"/>
      <c r="D23" s="186"/>
      <c r="E23" s="185">
        <v>70552.75</v>
      </c>
      <c r="F23" s="184"/>
      <c r="G23" s="183">
        <f>E23/E24</f>
        <v>9.2494038824403199E-2</v>
      </c>
      <c r="H23" s="22" t="s">
        <v>93</v>
      </c>
      <c r="I23" s="23"/>
      <c r="J23" s="23"/>
      <c r="K23" s="23"/>
      <c r="L23" s="182" t="s">
        <v>92</v>
      </c>
      <c r="M23" s="181"/>
      <c r="N23" s="180"/>
      <c r="O23" s="179">
        <f>E23</f>
        <v>70552.75</v>
      </c>
    </row>
    <row r="24" spans="2:15" ht="24" customHeight="1" thickBot="1">
      <c r="B24" s="166" t="s">
        <v>27</v>
      </c>
      <c r="C24" s="178"/>
      <c r="D24" s="177"/>
      <c r="E24" s="176">
        <f>SUM(E19:E23)</f>
        <v>762781.59</v>
      </c>
      <c r="F24" s="175"/>
      <c r="G24" s="174">
        <f>SUM(G19:G23)</f>
        <v>1</v>
      </c>
      <c r="H24" s="173"/>
      <c r="I24" s="173"/>
      <c r="J24" s="173"/>
      <c r="K24" s="32"/>
      <c r="L24" s="172" t="s">
        <v>52</v>
      </c>
      <c r="M24" s="171"/>
      <c r="N24" s="170">
        <f>O24/E24</f>
        <v>0.2302476584417828</v>
      </c>
      <c r="O24" s="169">
        <f>SUM(O21:O23)</f>
        <v>175628.67499999999</v>
      </c>
    </row>
    <row r="25" spans="2:15" s="61" customFormat="1" ht="47.1" customHeight="1"/>
    <row r="26" spans="2:15" s="61" customFormat="1" ht="47.1" customHeight="1"/>
    <row r="27" spans="2:15" s="61" customFormat="1" ht="47.1" customHeight="1"/>
    <row r="28" spans="2:15" s="61" customFormat="1" ht="47.1" customHeight="1"/>
    <row r="29" spans="2:15" s="61" customFormat="1" ht="47.1" customHeight="1"/>
    <row r="30" spans="2:15" s="61" customFormat="1" ht="47.1" customHeight="1"/>
    <row r="31" spans="2:15" s="61" customFormat="1" ht="47.1" customHeight="1"/>
    <row r="32" spans="2:15" s="61" customFormat="1" ht="47.1" customHeight="1"/>
    <row r="33" s="61" customFormat="1" ht="47.1" customHeight="1"/>
    <row r="34" s="61" customFormat="1" ht="47.1" customHeight="1"/>
    <row r="35" s="61" customFormat="1" ht="47.1" customHeight="1"/>
    <row r="36" s="61" customFormat="1" ht="47.1" customHeight="1"/>
    <row r="37" s="61" customFormat="1" ht="47.1" customHeight="1"/>
    <row r="38" s="61" customFormat="1" ht="47.1" customHeight="1"/>
    <row r="39" s="61" customFormat="1" ht="47.1" customHeight="1"/>
    <row r="40" s="61" customFormat="1" ht="47.1" customHeight="1"/>
    <row r="41" s="61" customFormat="1" ht="47.1" customHeight="1"/>
    <row r="42" s="61" customFormat="1" ht="47.1" customHeight="1"/>
    <row r="43" s="61" customFormat="1" ht="47.1" customHeight="1"/>
    <row r="44" s="61" customFormat="1" ht="47.1" customHeight="1"/>
    <row r="45" s="61" customFormat="1" ht="47.1" customHeight="1"/>
    <row r="46" s="61" customFormat="1" ht="47.1" customHeight="1"/>
    <row r="47" s="61" customFormat="1" ht="47.1" customHeight="1"/>
    <row r="48" s="61" customFormat="1" ht="47.1" customHeight="1"/>
    <row r="49" s="61" customFormat="1" ht="47.1" customHeight="1"/>
    <row r="50" s="61" customFormat="1" ht="47.1" customHeight="1"/>
    <row r="51" s="61" customFormat="1" ht="47.1" customHeight="1"/>
    <row r="52" s="61" customFormat="1" ht="47.1" customHeight="1"/>
    <row r="53" s="61" customFormat="1" ht="47.1" customHeight="1"/>
    <row r="54" s="61" customFormat="1" ht="47.1" customHeight="1"/>
    <row r="55" s="61" customFormat="1" ht="47.1" customHeight="1"/>
    <row r="56" s="61" customFormat="1" ht="47.1" customHeight="1"/>
    <row r="57" s="61" customFormat="1" ht="47.1" customHeight="1"/>
    <row r="58" s="61" customFormat="1" ht="47.1" customHeight="1"/>
    <row r="59" s="61" customFormat="1" ht="47.1" customHeight="1"/>
    <row r="60" s="61" customFormat="1" ht="47.1" customHeight="1"/>
    <row r="61" s="61" customFormat="1" ht="47.1" customHeight="1"/>
    <row r="62" s="61" customFormat="1" ht="47.1" customHeight="1"/>
    <row r="63" s="61" customFormat="1" ht="47.1" customHeight="1"/>
    <row r="64" s="61" customFormat="1" ht="47.1" customHeight="1"/>
    <row r="65" s="61" customFormat="1" ht="47.1" customHeight="1"/>
    <row r="66" s="61" customFormat="1" ht="47.1" customHeight="1"/>
    <row r="67" s="61" customFormat="1" ht="47.1" customHeight="1"/>
    <row r="68" s="61" customFormat="1" ht="47.1" customHeight="1"/>
    <row r="69" s="61" customFormat="1" ht="47.1" customHeight="1"/>
    <row r="70" s="61" customFormat="1" ht="47.1" customHeight="1"/>
    <row r="71" s="61" customFormat="1" ht="47.1" customHeight="1"/>
    <row r="72" s="61" customFormat="1" ht="47.1" customHeight="1"/>
    <row r="73" s="61" customFormat="1" ht="47.1" customHeight="1"/>
    <row r="74" s="61" customFormat="1" ht="47.1" customHeight="1"/>
    <row r="75" s="61" customFormat="1" ht="47.1" customHeight="1"/>
    <row r="76" s="61" customFormat="1" ht="47.1" customHeight="1"/>
    <row r="77" s="61" customFormat="1" ht="47.1" customHeight="1"/>
    <row r="78" s="61" customFormat="1" ht="47.1" customHeight="1"/>
    <row r="79" s="61" customFormat="1" ht="47.1" customHeight="1"/>
    <row r="80" s="61" customFormat="1" ht="47.1" customHeight="1"/>
    <row r="81" s="61" customFormat="1" ht="47.1" customHeight="1"/>
    <row r="82" s="61" customFormat="1" ht="47.1" customHeight="1"/>
    <row r="83" s="61" customFormat="1" ht="47.1" customHeight="1"/>
    <row r="84" s="61" customFormat="1" ht="47.1" customHeight="1"/>
    <row r="85" s="61" customFormat="1" ht="47.1" customHeight="1"/>
    <row r="86" s="61" customFormat="1" ht="47.1" customHeight="1"/>
    <row r="87" s="61" customFormat="1" ht="47.1" customHeight="1"/>
  </sheetData>
  <mergeCells count="1">
    <mergeCell ref="L20:O2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CA93"/>
  <sheetViews>
    <sheetView tabSelected="1" zoomScale="125" workbookViewId="0">
      <selection activeCell="L38" sqref="L38"/>
    </sheetView>
  </sheetViews>
  <sheetFormatPr defaultRowHeight="12.75"/>
  <cols>
    <col min="1" max="1" width="3" style="61" customWidth="1"/>
    <col min="2" max="2" width="17.85546875" style="28" customWidth="1"/>
    <col min="3" max="7" width="8.85546875" style="28" customWidth="1"/>
    <col min="8" max="8" width="13.85546875" style="28" customWidth="1"/>
    <col min="9" max="9" width="8.85546875" style="28" customWidth="1"/>
    <col min="10" max="10" width="14.28515625" style="28" customWidth="1"/>
    <col min="11" max="13" width="8.85546875" style="28" customWidth="1"/>
    <col min="14" max="14" width="8.85546875" style="1" customWidth="1"/>
    <col min="15" max="15" width="4.140625" style="61" customWidth="1"/>
    <col min="19" max="40" width="8.85546875" style="61" customWidth="1"/>
  </cols>
  <sheetData>
    <row r="1" spans="2:79" s="61" customFormat="1" ht="13.5" thickBot="1">
      <c r="B1" s="64"/>
      <c r="C1" s="64"/>
      <c r="D1" s="64"/>
      <c r="E1" s="64"/>
      <c r="F1" s="64"/>
      <c r="G1" s="64"/>
      <c r="H1" s="64"/>
      <c r="I1" s="64"/>
      <c r="J1" s="64"/>
      <c r="K1" s="64"/>
      <c r="L1" s="64"/>
      <c r="M1" s="64"/>
      <c r="N1" s="62"/>
    </row>
    <row r="2" spans="2:79" ht="15">
      <c r="B2" s="345"/>
      <c r="C2" s="346"/>
      <c r="D2" s="346"/>
      <c r="E2" s="346"/>
      <c r="F2" s="346"/>
      <c r="G2" s="346"/>
      <c r="H2" s="346"/>
      <c r="I2" s="346"/>
      <c r="J2" s="346"/>
      <c r="K2" s="346"/>
      <c r="L2" s="346"/>
      <c r="M2" s="346"/>
      <c r="N2" s="44"/>
      <c r="O2" s="65"/>
      <c r="P2" s="61"/>
      <c r="Q2" s="61"/>
      <c r="R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row>
    <row r="3" spans="2:79" ht="15.75" thickBot="1">
      <c r="B3" s="347" t="s">
        <v>55</v>
      </c>
      <c r="C3" s="348"/>
      <c r="D3" s="348"/>
      <c r="E3" s="348"/>
      <c r="F3" s="348"/>
      <c r="G3" s="348"/>
      <c r="H3" s="348"/>
      <c r="I3" s="348"/>
      <c r="J3" s="348"/>
      <c r="K3" s="348"/>
      <c r="L3" s="348"/>
      <c r="M3" s="348"/>
      <c r="N3" s="45"/>
      <c r="O3" s="65"/>
      <c r="P3" s="61"/>
      <c r="Q3" s="61"/>
      <c r="R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row>
    <row r="4" spans="2:79" ht="24" customHeight="1">
      <c r="B4" s="46"/>
      <c r="C4" s="41"/>
      <c r="D4" s="41"/>
      <c r="E4" s="41"/>
      <c r="F4" s="41"/>
      <c r="G4" s="41"/>
      <c r="H4" s="41"/>
      <c r="I4" s="41"/>
      <c r="J4" s="41"/>
      <c r="K4" s="43"/>
      <c r="L4" s="43"/>
      <c r="M4" s="43"/>
      <c r="N4" s="47"/>
      <c r="O4" s="66"/>
      <c r="P4" s="336" t="s">
        <v>53</v>
      </c>
      <c r="Q4" s="337"/>
      <c r="R4" s="338"/>
    </row>
    <row r="5" spans="2:79" ht="24" customHeight="1">
      <c r="B5" s="349" t="s">
        <v>35</v>
      </c>
      <c r="C5" s="350"/>
      <c r="D5" s="351" t="s">
        <v>201</v>
      </c>
      <c r="E5" s="352"/>
      <c r="F5" s="352"/>
      <c r="G5" s="352"/>
      <c r="H5" s="353"/>
      <c r="I5" s="354" t="s">
        <v>36</v>
      </c>
      <c r="J5" s="355"/>
      <c r="K5" s="356" t="s">
        <v>193</v>
      </c>
      <c r="L5" s="357"/>
      <c r="M5" s="357"/>
      <c r="N5" s="48"/>
      <c r="O5" s="66"/>
      <c r="P5" s="339"/>
      <c r="Q5" s="340"/>
      <c r="R5" s="341"/>
    </row>
    <row r="6" spans="2:79" ht="24" customHeight="1">
      <c r="B6" s="49"/>
      <c r="C6" s="35"/>
      <c r="D6" s="35"/>
      <c r="E6" s="35"/>
      <c r="F6" s="35"/>
      <c r="G6" s="35"/>
      <c r="H6" s="35"/>
      <c r="I6" s="36"/>
      <c r="J6" s="36"/>
      <c r="K6" s="35"/>
      <c r="L6" s="35"/>
      <c r="M6" s="35"/>
      <c r="N6" s="50"/>
      <c r="O6" s="66"/>
      <c r="P6" s="339"/>
      <c r="Q6" s="340"/>
      <c r="R6" s="341"/>
    </row>
    <row r="7" spans="2:79" ht="24" customHeight="1">
      <c r="B7" s="349" t="s">
        <v>37</v>
      </c>
      <c r="C7" s="350"/>
      <c r="D7" s="351" t="s">
        <v>194</v>
      </c>
      <c r="E7" s="352"/>
      <c r="F7" s="352"/>
      <c r="G7" s="352"/>
      <c r="H7" s="353"/>
      <c r="I7" s="317" t="s">
        <v>54</v>
      </c>
      <c r="J7" s="317"/>
      <c r="K7" s="42" t="s">
        <v>195</v>
      </c>
      <c r="L7" s="37"/>
      <c r="M7" s="35"/>
      <c r="N7" s="50"/>
      <c r="O7" s="66"/>
      <c r="P7" s="339"/>
      <c r="Q7" s="340"/>
      <c r="R7" s="341"/>
    </row>
    <row r="8" spans="2:79" ht="24" customHeight="1">
      <c r="B8" s="49"/>
      <c r="C8" s="35"/>
      <c r="D8" s="35"/>
      <c r="E8" s="35"/>
      <c r="F8" s="35"/>
      <c r="G8" s="35"/>
      <c r="H8" s="35"/>
      <c r="I8" s="317"/>
      <c r="J8" s="317"/>
      <c r="K8" s="35"/>
      <c r="L8" s="35"/>
      <c r="M8" s="35"/>
      <c r="N8" s="50"/>
      <c r="O8" s="66"/>
      <c r="P8" s="339"/>
      <c r="Q8" s="340"/>
      <c r="R8" s="341"/>
    </row>
    <row r="9" spans="2:79" ht="24" customHeight="1">
      <c r="B9" s="49"/>
      <c r="C9" s="35"/>
      <c r="D9" s="35"/>
      <c r="E9" s="35"/>
      <c r="F9" s="35"/>
      <c r="G9" s="35"/>
      <c r="H9" s="35"/>
      <c r="I9" s="35"/>
      <c r="J9" s="35"/>
      <c r="K9" s="35"/>
      <c r="L9" s="35"/>
      <c r="M9" s="35"/>
      <c r="N9" s="50"/>
      <c r="O9" s="66"/>
      <c r="P9" s="339"/>
      <c r="Q9" s="340"/>
      <c r="R9" s="341"/>
    </row>
    <row r="10" spans="2:79" ht="24" customHeight="1">
      <c r="B10" s="49" t="s">
        <v>38</v>
      </c>
      <c r="C10" s="318" t="s">
        <v>197</v>
      </c>
      <c r="D10" s="319"/>
      <c r="E10" s="319"/>
      <c r="F10" s="319"/>
      <c r="G10" s="319"/>
      <c r="H10" s="319"/>
      <c r="I10" s="319"/>
      <c r="J10" s="319"/>
      <c r="K10" s="319"/>
      <c r="L10" s="319"/>
      <c r="M10" s="319"/>
      <c r="N10" s="51"/>
      <c r="O10" s="66"/>
      <c r="P10" s="339"/>
      <c r="Q10" s="340"/>
      <c r="R10" s="341"/>
    </row>
    <row r="11" spans="2:79" ht="24" customHeight="1">
      <c r="B11" s="52"/>
      <c r="C11" s="320"/>
      <c r="D11" s="321"/>
      <c r="E11" s="321"/>
      <c r="F11" s="321"/>
      <c r="G11" s="321"/>
      <c r="H11" s="321"/>
      <c r="I11" s="321"/>
      <c r="J11" s="321"/>
      <c r="K11" s="321"/>
      <c r="L11" s="321"/>
      <c r="M11" s="321"/>
      <c r="N11" s="51"/>
      <c r="O11" s="66"/>
      <c r="P11" s="339"/>
      <c r="Q11" s="340"/>
      <c r="R11" s="341"/>
    </row>
    <row r="12" spans="2:79" ht="24" customHeight="1">
      <c r="B12" s="52"/>
      <c r="C12" s="322"/>
      <c r="D12" s="323"/>
      <c r="E12" s="323"/>
      <c r="F12" s="323"/>
      <c r="G12" s="323"/>
      <c r="H12" s="323"/>
      <c r="I12" s="323"/>
      <c r="J12" s="323"/>
      <c r="K12" s="323"/>
      <c r="L12" s="323"/>
      <c r="M12" s="323"/>
      <c r="N12" s="51"/>
      <c r="O12" s="66"/>
      <c r="P12" s="339"/>
      <c r="Q12" s="340"/>
      <c r="R12" s="341"/>
    </row>
    <row r="13" spans="2:79" ht="24" customHeight="1">
      <c r="B13" s="49"/>
      <c r="C13" s="35"/>
      <c r="D13" s="35"/>
      <c r="E13" s="35"/>
      <c r="F13" s="35"/>
      <c r="G13" s="35"/>
      <c r="H13" s="35"/>
      <c r="I13" s="35"/>
      <c r="J13" s="35"/>
      <c r="K13" s="35"/>
      <c r="L13" s="35"/>
      <c r="M13" s="35"/>
      <c r="N13" s="50"/>
      <c r="O13" s="66"/>
      <c r="P13" s="342"/>
      <c r="Q13" s="343"/>
      <c r="R13" s="344"/>
    </row>
    <row r="14" spans="2:79" ht="24" customHeight="1">
      <c r="B14" s="53" t="s">
        <v>39</v>
      </c>
      <c r="C14" s="324" t="s">
        <v>198</v>
      </c>
      <c r="D14" s="319"/>
      <c r="E14" s="319"/>
      <c r="F14" s="319"/>
      <c r="G14" s="319"/>
      <c r="H14" s="319"/>
      <c r="I14" s="319"/>
      <c r="J14" s="319"/>
      <c r="K14" s="319"/>
      <c r="L14" s="319"/>
      <c r="M14" s="319"/>
      <c r="N14" s="51"/>
      <c r="O14" s="66"/>
      <c r="P14" s="61"/>
      <c r="Q14" s="61"/>
      <c r="R14" s="61"/>
    </row>
    <row r="15" spans="2:79" ht="24" customHeight="1">
      <c r="B15" s="49"/>
      <c r="C15" s="320"/>
      <c r="D15" s="321"/>
      <c r="E15" s="321"/>
      <c r="F15" s="321"/>
      <c r="G15" s="321"/>
      <c r="H15" s="321"/>
      <c r="I15" s="321"/>
      <c r="J15" s="321"/>
      <c r="K15" s="321"/>
      <c r="L15" s="321"/>
      <c r="M15" s="321"/>
      <c r="N15" s="51"/>
      <c r="O15" s="66"/>
      <c r="P15" s="61"/>
      <c r="Q15" s="61"/>
      <c r="R15" s="61"/>
    </row>
    <row r="16" spans="2:79" ht="24" customHeight="1">
      <c r="B16" s="49"/>
      <c r="C16" s="322"/>
      <c r="D16" s="323"/>
      <c r="E16" s="323"/>
      <c r="F16" s="323"/>
      <c r="G16" s="323"/>
      <c r="H16" s="323"/>
      <c r="I16" s="323"/>
      <c r="J16" s="323"/>
      <c r="K16" s="323"/>
      <c r="L16" s="323"/>
      <c r="M16" s="323"/>
      <c r="N16" s="51"/>
      <c r="O16" s="66"/>
      <c r="P16" s="61"/>
      <c r="Q16" s="61"/>
      <c r="R16" s="61"/>
    </row>
    <row r="17" spans="2:18" ht="24" customHeight="1">
      <c r="B17" s="49"/>
      <c r="C17" s="35"/>
      <c r="D17" s="35"/>
      <c r="E17" s="35"/>
      <c r="F17" s="35"/>
      <c r="G17" s="35"/>
      <c r="H17" s="35"/>
      <c r="I17" s="35"/>
      <c r="J17" s="35"/>
      <c r="K17" s="35"/>
      <c r="L17" s="35"/>
      <c r="M17" s="35"/>
      <c r="N17" s="50"/>
      <c r="O17" s="66"/>
      <c r="P17" s="61"/>
      <c r="Q17" s="61"/>
      <c r="R17" s="61"/>
    </row>
    <row r="18" spans="2:18" ht="24" customHeight="1">
      <c r="B18" s="52" t="s">
        <v>40</v>
      </c>
      <c r="C18" s="324" t="s">
        <v>199</v>
      </c>
      <c r="D18" s="319"/>
      <c r="E18" s="319"/>
      <c r="F18" s="319"/>
      <c r="G18" s="319"/>
      <c r="H18" s="319"/>
      <c r="I18" s="319"/>
      <c r="J18" s="319"/>
      <c r="K18" s="319"/>
      <c r="L18" s="319"/>
      <c r="M18" s="319"/>
      <c r="N18" s="51"/>
      <c r="O18" s="66"/>
      <c r="P18" s="61"/>
      <c r="Q18" s="61"/>
      <c r="R18" s="61"/>
    </row>
    <row r="19" spans="2:18" ht="24" customHeight="1">
      <c r="B19" s="52"/>
      <c r="C19" s="320"/>
      <c r="D19" s="321"/>
      <c r="E19" s="321"/>
      <c r="F19" s="321"/>
      <c r="G19" s="321"/>
      <c r="H19" s="321"/>
      <c r="I19" s="321"/>
      <c r="J19" s="321"/>
      <c r="K19" s="321"/>
      <c r="L19" s="321"/>
      <c r="M19" s="321"/>
      <c r="N19" s="51"/>
      <c r="O19" s="66"/>
      <c r="P19" s="61"/>
      <c r="Q19" s="61"/>
      <c r="R19" s="61"/>
    </row>
    <row r="20" spans="2:18" ht="48" customHeight="1">
      <c r="B20" s="49"/>
      <c r="C20" s="322"/>
      <c r="D20" s="323"/>
      <c r="E20" s="323"/>
      <c r="F20" s="323"/>
      <c r="G20" s="323"/>
      <c r="H20" s="323"/>
      <c r="I20" s="323"/>
      <c r="J20" s="323"/>
      <c r="K20" s="323"/>
      <c r="L20" s="323"/>
      <c r="M20" s="323"/>
      <c r="N20" s="51"/>
      <c r="O20" s="66"/>
      <c r="P20" s="61"/>
      <c r="Q20" s="61"/>
      <c r="R20" s="61"/>
    </row>
    <row r="21" spans="2:18" ht="24" customHeight="1">
      <c r="B21" s="49"/>
      <c r="C21" s="38" t="s">
        <v>196</v>
      </c>
      <c r="D21" s="38"/>
      <c r="E21" s="38"/>
      <c r="F21" s="38"/>
      <c r="G21" s="38"/>
      <c r="H21" s="38"/>
      <c r="I21" s="38"/>
      <c r="J21" s="38"/>
      <c r="K21" s="38"/>
      <c r="L21" s="38"/>
      <c r="M21" s="38"/>
      <c r="N21" s="54"/>
      <c r="O21" s="66"/>
      <c r="P21" s="61"/>
      <c r="Q21" s="61"/>
      <c r="R21" s="61"/>
    </row>
    <row r="22" spans="2:18" ht="24" customHeight="1">
      <c r="B22" s="49" t="s">
        <v>41</v>
      </c>
      <c r="C22" s="327" t="s">
        <v>205</v>
      </c>
      <c r="D22" s="328"/>
      <c r="E22" s="328"/>
      <c r="F22" s="328"/>
      <c r="G22" s="328"/>
      <c r="H22" s="328"/>
      <c r="I22" s="328"/>
      <c r="J22" s="328"/>
      <c r="K22" s="328"/>
      <c r="L22" s="328"/>
      <c r="M22" s="328"/>
      <c r="N22" s="55"/>
      <c r="O22" s="66"/>
      <c r="P22" s="61"/>
      <c r="Q22" s="61"/>
      <c r="R22" s="61"/>
    </row>
    <row r="23" spans="2:18" ht="24" customHeight="1">
      <c r="B23" s="49"/>
      <c r="C23" s="334"/>
      <c r="D23" s="335"/>
      <c r="E23" s="335"/>
      <c r="F23" s="335"/>
      <c r="G23" s="335"/>
      <c r="H23" s="335"/>
      <c r="I23" s="335"/>
      <c r="J23" s="335"/>
      <c r="K23" s="335"/>
      <c r="L23" s="335"/>
      <c r="M23" s="335"/>
      <c r="N23" s="55"/>
      <c r="O23" s="66"/>
      <c r="P23" s="61"/>
      <c r="Q23" s="61"/>
      <c r="R23" s="61"/>
    </row>
    <row r="24" spans="2:18" ht="240" customHeight="1">
      <c r="B24" s="49"/>
      <c r="C24" s="329"/>
      <c r="D24" s="330"/>
      <c r="E24" s="330"/>
      <c r="F24" s="330"/>
      <c r="G24" s="330"/>
      <c r="H24" s="330"/>
      <c r="I24" s="330"/>
      <c r="J24" s="330"/>
      <c r="K24" s="330"/>
      <c r="L24" s="330"/>
      <c r="M24" s="330"/>
      <c r="N24" s="55"/>
      <c r="O24" s="66"/>
      <c r="P24" s="61"/>
      <c r="Q24" s="61"/>
      <c r="R24" s="61"/>
    </row>
    <row r="25" spans="2:18" ht="24" customHeight="1">
      <c r="B25" s="49"/>
      <c r="C25" s="35"/>
      <c r="D25" s="35"/>
      <c r="E25" s="35"/>
      <c r="F25" s="35"/>
      <c r="G25" s="35"/>
      <c r="H25" s="35"/>
      <c r="I25" s="35"/>
      <c r="J25" s="35"/>
      <c r="K25" s="35"/>
      <c r="L25" s="35"/>
      <c r="M25" s="35"/>
      <c r="N25" s="50"/>
      <c r="O25" s="66"/>
      <c r="P25" s="61"/>
      <c r="Q25" s="61"/>
      <c r="R25" s="61"/>
    </row>
    <row r="26" spans="2:18" ht="57.95" customHeight="1">
      <c r="B26" s="56" t="s">
        <v>42</v>
      </c>
      <c r="C26" s="325" t="s">
        <v>200</v>
      </c>
      <c r="D26" s="326"/>
      <c r="E26" s="326"/>
      <c r="F26" s="326"/>
      <c r="G26" s="326"/>
      <c r="H26" s="326"/>
      <c r="I26" s="326"/>
      <c r="J26" s="326"/>
      <c r="K26" s="326"/>
      <c r="L26" s="326"/>
      <c r="M26" s="326"/>
      <c r="N26" s="57"/>
      <c r="O26" s="66"/>
      <c r="P26" s="61"/>
      <c r="Q26" s="61"/>
      <c r="R26" s="61"/>
    </row>
    <row r="27" spans="2:18" ht="24" customHeight="1">
      <c r="B27" s="52"/>
      <c r="C27" s="39"/>
      <c r="D27" s="39"/>
      <c r="E27" s="39"/>
      <c r="F27" s="39"/>
      <c r="G27" s="39"/>
      <c r="H27" s="39"/>
      <c r="I27" s="39"/>
      <c r="J27" s="39"/>
      <c r="K27" s="39"/>
      <c r="L27" s="39"/>
      <c r="M27" s="39"/>
      <c r="N27" s="58"/>
      <c r="O27" s="66"/>
      <c r="P27" s="61"/>
      <c r="Q27" s="61"/>
      <c r="R27" s="61"/>
    </row>
    <row r="28" spans="2:18" ht="232.5" customHeight="1">
      <c r="B28" s="56" t="s">
        <v>43</v>
      </c>
      <c r="C28" s="325" t="s">
        <v>202</v>
      </c>
      <c r="D28" s="326"/>
      <c r="E28" s="326"/>
      <c r="F28" s="326"/>
      <c r="G28" s="326"/>
      <c r="H28" s="326"/>
      <c r="I28" s="326"/>
      <c r="J28" s="326"/>
      <c r="K28" s="326"/>
      <c r="L28" s="326"/>
      <c r="M28" s="326"/>
      <c r="N28" s="57"/>
      <c r="O28" s="66"/>
      <c r="P28" s="61"/>
      <c r="Q28" s="61"/>
      <c r="R28" s="61"/>
    </row>
    <row r="29" spans="2:18" ht="24" customHeight="1">
      <c r="B29" s="52"/>
      <c r="C29" s="39"/>
      <c r="D29" s="39"/>
      <c r="E29" s="39"/>
      <c r="F29" s="39"/>
      <c r="G29" s="39"/>
      <c r="H29" s="39"/>
      <c r="I29" s="39"/>
      <c r="J29" s="39"/>
      <c r="K29" s="39"/>
      <c r="L29" s="39"/>
      <c r="M29" s="39"/>
      <c r="N29" s="58"/>
      <c r="O29" s="66"/>
      <c r="P29" s="61"/>
      <c r="Q29" s="61"/>
      <c r="R29" s="61"/>
    </row>
    <row r="30" spans="2:18" ht="170.25" customHeight="1">
      <c r="B30" s="56" t="s">
        <v>44</v>
      </c>
      <c r="C30" s="325" t="s">
        <v>203</v>
      </c>
      <c r="D30" s="326"/>
      <c r="E30" s="326"/>
      <c r="F30" s="326"/>
      <c r="G30" s="326"/>
      <c r="H30" s="326"/>
      <c r="I30" s="326"/>
      <c r="J30" s="326"/>
      <c r="K30" s="326"/>
      <c r="L30" s="326"/>
      <c r="M30" s="326"/>
      <c r="N30" s="57"/>
      <c r="O30" s="66"/>
      <c r="P30" s="61"/>
      <c r="Q30" s="61"/>
      <c r="R30" s="61"/>
    </row>
    <row r="31" spans="2:18" ht="24" customHeight="1">
      <c r="B31" s="52"/>
      <c r="C31" s="39"/>
      <c r="D31" s="39"/>
      <c r="E31" s="39"/>
      <c r="F31" s="39"/>
      <c r="G31" s="39"/>
      <c r="H31" s="39"/>
      <c r="I31" s="39"/>
      <c r="J31" s="39"/>
      <c r="K31" s="39"/>
      <c r="L31" s="39"/>
      <c r="M31" s="39"/>
      <c r="N31" s="58"/>
      <c r="O31" s="66"/>
      <c r="P31" s="61"/>
      <c r="Q31" s="61"/>
      <c r="R31" s="61"/>
    </row>
    <row r="32" spans="2:18" ht="138" customHeight="1">
      <c r="B32" s="56" t="s">
        <v>45</v>
      </c>
      <c r="C32" s="325" t="s">
        <v>204</v>
      </c>
      <c r="D32" s="326"/>
      <c r="E32" s="326"/>
      <c r="F32" s="326"/>
      <c r="G32" s="326"/>
      <c r="H32" s="326"/>
      <c r="I32" s="326"/>
      <c r="J32" s="326"/>
      <c r="K32" s="326"/>
      <c r="L32" s="326"/>
      <c r="M32" s="326"/>
      <c r="N32" s="57"/>
      <c r="O32" s="66"/>
      <c r="P32" s="61"/>
      <c r="Q32" s="61"/>
      <c r="R32" s="61"/>
    </row>
    <row r="33" spans="2:18" ht="24" customHeight="1">
      <c r="B33" s="52"/>
      <c r="C33" s="39"/>
      <c r="D33" s="39"/>
      <c r="E33" s="39"/>
      <c r="F33" s="39"/>
      <c r="G33" s="39"/>
      <c r="H33" s="39"/>
      <c r="I33" s="39"/>
      <c r="J33" s="39"/>
      <c r="K33" s="39"/>
      <c r="L33" s="39"/>
      <c r="M33" s="39"/>
      <c r="N33" s="58"/>
      <c r="O33" s="66"/>
      <c r="P33" s="61"/>
      <c r="Q33" s="61"/>
      <c r="R33" s="61"/>
    </row>
    <row r="34" spans="2:18" ht="24" customHeight="1">
      <c r="B34" s="56" t="s">
        <v>46</v>
      </c>
      <c r="C34" s="327" t="s">
        <v>206</v>
      </c>
      <c r="D34" s="328"/>
      <c r="E34" s="328"/>
      <c r="F34" s="328"/>
      <c r="G34" s="328"/>
      <c r="H34" s="328"/>
      <c r="I34" s="328"/>
      <c r="J34" s="328"/>
      <c r="K34" s="328"/>
      <c r="L34" s="328"/>
      <c r="M34" s="328"/>
      <c r="N34" s="55"/>
      <c r="O34" s="66"/>
      <c r="P34" s="61"/>
      <c r="Q34" s="61"/>
      <c r="R34" s="61"/>
    </row>
    <row r="35" spans="2:18" ht="333" customHeight="1">
      <c r="B35" s="49"/>
      <c r="C35" s="329"/>
      <c r="D35" s="330"/>
      <c r="E35" s="330"/>
      <c r="F35" s="330"/>
      <c r="G35" s="330"/>
      <c r="H35" s="330"/>
      <c r="I35" s="330"/>
      <c r="J35" s="330"/>
      <c r="K35" s="330"/>
      <c r="L35" s="330"/>
      <c r="M35" s="330"/>
      <c r="N35" s="55"/>
      <c r="O35" s="66"/>
      <c r="P35" s="61"/>
      <c r="Q35" s="61"/>
      <c r="R35" s="61"/>
    </row>
    <row r="36" spans="2:18">
      <c r="B36" s="52"/>
      <c r="C36" s="35"/>
      <c r="D36" s="35"/>
      <c r="E36" s="35"/>
      <c r="F36" s="35"/>
      <c r="G36" s="35"/>
      <c r="H36" s="35"/>
      <c r="I36" s="35"/>
      <c r="J36" s="35"/>
      <c r="K36" s="35"/>
      <c r="L36" s="35"/>
      <c r="M36" s="35"/>
      <c r="N36" s="50"/>
      <c r="O36" s="66"/>
      <c r="P36" s="61"/>
      <c r="Q36" s="61"/>
      <c r="R36" s="61"/>
    </row>
    <row r="37" spans="2:18" ht="24" customHeight="1">
      <c r="B37" s="59" t="s">
        <v>47</v>
      </c>
      <c r="C37" s="331" t="s">
        <v>208</v>
      </c>
      <c r="D37" s="332"/>
      <c r="E37" s="332"/>
      <c r="F37" s="333"/>
      <c r="G37" s="39" t="s">
        <v>48</v>
      </c>
      <c r="H37" s="35"/>
      <c r="I37" s="40"/>
      <c r="J37" s="40"/>
      <c r="K37" s="40"/>
      <c r="L37" s="40"/>
      <c r="M37" s="40"/>
      <c r="N37" s="50"/>
      <c r="O37" s="66"/>
      <c r="P37" s="61"/>
      <c r="Q37" s="61"/>
      <c r="R37" s="61"/>
    </row>
    <row r="38" spans="2:18" ht="12.95" customHeight="1">
      <c r="B38" s="49"/>
      <c r="C38" s="39"/>
      <c r="D38" s="39"/>
      <c r="E38" s="39"/>
      <c r="F38" s="39"/>
      <c r="G38" s="39"/>
      <c r="H38" s="39"/>
      <c r="I38" s="41"/>
      <c r="J38" s="41"/>
      <c r="K38" s="41"/>
      <c r="L38" s="41"/>
      <c r="M38" s="41"/>
      <c r="N38" s="60"/>
      <c r="O38" s="66"/>
      <c r="P38" s="61"/>
      <c r="Q38" s="61"/>
      <c r="R38" s="61"/>
    </row>
    <row r="39" spans="2:18" ht="24" customHeight="1">
      <c r="B39" s="52" t="s">
        <v>49</v>
      </c>
      <c r="C39" s="39"/>
      <c r="D39" s="39"/>
      <c r="E39" s="39"/>
      <c r="F39" s="39"/>
      <c r="G39" s="39"/>
      <c r="H39" s="39" t="s">
        <v>50</v>
      </c>
      <c r="I39" s="39"/>
      <c r="J39" s="39"/>
      <c r="K39" s="39"/>
      <c r="L39" s="39"/>
      <c r="M39" s="39"/>
      <c r="N39" s="58"/>
      <c r="O39" s="66"/>
      <c r="P39" s="61"/>
      <c r="Q39" s="61"/>
      <c r="R39" s="61"/>
    </row>
    <row r="40" spans="2:18" ht="24" customHeight="1">
      <c r="B40" s="311" t="s">
        <v>207</v>
      </c>
      <c r="C40" s="312"/>
      <c r="D40" s="312"/>
      <c r="E40" s="312"/>
      <c r="F40" s="312"/>
      <c r="G40" s="312"/>
      <c r="H40" s="312"/>
      <c r="I40" s="312"/>
      <c r="J40" s="312"/>
      <c r="K40" s="312"/>
      <c r="L40" s="312"/>
      <c r="M40" s="312"/>
      <c r="N40" s="313"/>
      <c r="O40" s="66"/>
      <c r="P40" s="61"/>
      <c r="Q40" s="61"/>
      <c r="R40" s="61"/>
    </row>
    <row r="41" spans="2:18" ht="24" customHeight="1">
      <c r="B41" s="311"/>
      <c r="C41" s="312"/>
      <c r="D41" s="312"/>
      <c r="E41" s="312"/>
      <c r="F41" s="312"/>
      <c r="G41" s="312"/>
      <c r="H41" s="312"/>
      <c r="I41" s="312"/>
      <c r="J41" s="312"/>
      <c r="K41" s="312"/>
      <c r="L41" s="312"/>
      <c r="M41" s="312"/>
      <c r="N41" s="313"/>
      <c r="O41" s="66"/>
      <c r="P41" s="61"/>
      <c r="Q41" s="61"/>
      <c r="R41" s="61"/>
    </row>
    <row r="42" spans="2:18" ht="24" customHeight="1">
      <c r="B42" s="311"/>
      <c r="C42" s="312"/>
      <c r="D42" s="312"/>
      <c r="E42" s="312"/>
      <c r="F42" s="312"/>
      <c r="G42" s="312"/>
      <c r="H42" s="312"/>
      <c r="I42" s="312"/>
      <c r="J42" s="312"/>
      <c r="K42" s="312"/>
      <c r="L42" s="312"/>
      <c r="M42" s="312"/>
      <c r="N42" s="313"/>
      <c r="O42" s="66"/>
      <c r="P42" s="61"/>
      <c r="Q42" s="61"/>
      <c r="R42" s="61"/>
    </row>
    <row r="43" spans="2:18" ht="24" customHeight="1">
      <c r="B43" s="311"/>
      <c r="C43" s="312"/>
      <c r="D43" s="312"/>
      <c r="E43" s="312"/>
      <c r="F43" s="312"/>
      <c r="G43" s="312"/>
      <c r="H43" s="312"/>
      <c r="I43" s="312"/>
      <c r="J43" s="312"/>
      <c r="K43" s="312"/>
      <c r="L43" s="312"/>
      <c r="M43" s="312"/>
      <c r="N43" s="313"/>
      <c r="O43" s="66"/>
      <c r="P43" s="61"/>
      <c r="Q43" s="61"/>
      <c r="R43" s="61"/>
    </row>
    <row r="44" spans="2:18" ht="24" customHeight="1">
      <c r="B44" s="311"/>
      <c r="C44" s="312"/>
      <c r="D44" s="312"/>
      <c r="E44" s="312"/>
      <c r="F44" s="312"/>
      <c r="G44" s="312"/>
      <c r="H44" s="312"/>
      <c r="I44" s="312"/>
      <c r="J44" s="312"/>
      <c r="K44" s="312"/>
      <c r="L44" s="312"/>
      <c r="M44" s="312"/>
      <c r="N44" s="313"/>
      <c r="O44" s="66"/>
      <c r="P44" s="61"/>
      <c r="Q44" s="61"/>
      <c r="R44" s="61"/>
    </row>
    <row r="45" spans="2:18" ht="24" customHeight="1">
      <c r="B45" s="311"/>
      <c r="C45" s="312"/>
      <c r="D45" s="312"/>
      <c r="E45" s="312"/>
      <c r="F45" s="312"/>
      <c r="G45" s="312"/>
      <c r="H45" s="312"/>
      <c r="I45" s="312"/>
      <c r="J45" s="312"/>
      <c r="K45" s="312"/>
      <c r="L45" s="312"/>
      <c r="M45" s="312"/>
      <c r="N45" s="313"/>
      <c r="O45" s="66"/>
      <c r="P45" s="61"/>
      <c r="Q45" s="61"/>
      <c r="R45" s="61"/>
    </row>
    <row r="46" spans="2:18" ht="24" customHeight="1" thickBot="1">
      <c r="B46" s="314"/>
      <c r="C46" s="315"/>
      <c r="D46" s="315"/>
      <c r="E46" s="315"/>
      <c r="F46" s="315"/>
      <c r="G46" s="315"/>
      <c r="H46" s="315"/>
      <c r="I46" s="315"/>
      <c r="J46" s="315"/>
      <c r="K46" s="315"/>
      <c r="L46" s="315"/>
      <c r="M46" s="315"/>
      <c r="N46" s="316"/>
      <c r="O46" s="66"/>
      <c r="P46" s="61"/>
      <c r="Q46" s="61"/>
      <c r="R46" s="61"/>
    </row>
    <row r="47" spans="2:18" s="61" customFormat="1" ht="24" customHeight="1">
      <c r="B47" s="67"/>
      <c r="C47" s="67"/>
      <c r="D47" s="67"/>
      <c r="E47" s="67"/>
      <c r="F47" s="67"/>
      <c r="G47" s="67"/>
      <c r="H47" s="67"/>
      <c r="I47" s="67"/>
      <c r="J47" s="67"/>
      <c r="K47" s="67"/>
      <c r="L47" s="67"/>
      <c r="M47" s="67"/>
      <c r="N47" s="68"/>
      <c r="O47" s="66"/>
    </row>
    <row r="48" spans="2:18" s="61" customFormat="1" ht="24" customHeight="1">
      <c r="B48" s="67"/>
      <c r="C48" s="67"/>
      <c r="D48" s="67"/>
      <c r="E48" s="67"/>
      <c r="F48" s="67"/>
      <c r="G48" s="67"/>
      <c r="H48" s="67"/>
      <c r="I48" s="67"/>
      <c r="J48" s="67"/>
      <c r="K48" s="67"/>
      <c r="L48" s="67"/>
      <c r="M48" s="67"/>
      <c r="N48" s="68"/>
      <c r="O48" s="66"/>
    </row>
    <row r="49" spans="2:14" s="61" customFormat="1" ht="24" customHeight="1">
      <c r="B49" s="63"/>
      <c r="C49" s="63"/>
      <c r="D49" s="63"/>
      <c r="E49" s="63"/>
      <c r="F49" s="63"/>
      <c r="G49" s="63"/>
      <c r="H49" s="63"/>
      <c r="I49" s="63"/>
      <c r="J49" s="63"/>
      <c r="K49" s="63"/>
      <c r="L49" s="63"/>
      <c r="M49" s="63"/>
      <c r="N49" s="62"/>
    </row>
    <row r="50" spans="2:14" s="61" customFormat="1" ht="24" customHeight="1">
      <c r="B50" s="63"/>
      <c r="C50" s="63"/>
      <c r="D50" s="63"/>
      <c r="E50" s="63"/>
      <c r="F50" s="63"/>
      <c r="G50" s="63"/>
      <c r="H50" s="63"/>
      <c r="I50" s="63"/>
      <c r="J50" s="63"/>
      <c r="K50" s="63"/>
      <c r="L50" s="63"/>
      <c r="M50" s="63"/>
      <c r="N50" s="62"/>
    </row>
    <row r="51" spans="2:14" s="61" customFormat="1" ht="24" customHeight="1">
      <c r="B51" s="63"/>
      <c r="C51" s="63"/>
      <c r="D51" s="63"/>
      <c r="E51" s="63"/>
      <c r="F51" s="63"/>
      <c r="G51" s="63"/>
      <c r="H51" s="63"/>
      <c r="I51" s="63"/>
      <c r="J51" s="63"/>
      <c r="K51" s="63"/>
      <c r="L51" s="63"/>
      <c r="M51" s="63"/>
      <c r="N51" s="62"/>
    </row>
    <row r="52" spans="2:14" s="61" customFormat="1" ht="24" customHeight="1">
      <c r="B52" s="63"/>
      <c r="C52" s="63"/>
      <c r="D52" s="63"/>
      <c r="E52" s="63"/>
      <c r="F52" s="63"/>
      <c r="G52" s="63"/>
      <c r="H52" s="63"/>
      <c r="I52" s="63"/>
      <c r="J52" s="63"/>
      <c r="K52" s="63"/>
      <c r="L52" s="63"/>
      <c r="M52" s="63"/>
      <c r="N52" s="62"/>
    </row>
    <row r="53" spans="2:14" s="61" customFormat="1" ht="24" customHeight="1">
      <c r="B53" s="63"/>
      <c r="C53" s="63"/>
      <c r="D53" s="63"/>
      <c r="E53" s="63"/>
      <c r="F53" s="63"/>
      <c r="G53" s="63"/>
      <c r="H53" s="63"/>
      <c r="I53" s="63"/>
      <c r="J53" s="63"/>
      <c r="K53" s="63"/>
      <c r="L53" s="63"/>
      <c r="M53" s="63"/>
      <c r="N53" s="62"/>
    </row>
    <row r="54" spans="2:14" s="61" customFormat="1" ht="24" customHeight="1">
      <c r="B54" s="63"/>
      <c r="C54" s="63"/>
      <c r="D54" s="63"/>
      <c r="E54" s="63"/>
      <c r="F54" s="63"/>
      <c r="G54" s="63"/>
      <c r="H54" s="63"/>
      <c r="I54" s="63"/>
      <c r="J54" s="63"/>
      <c r="K54" s="63"/>
      <c r="L54" s="63"/>
      <c r="M54" s="63"/>
      <c r="N54" s="62"/>
    </row>
    <row r="55" spans="2:14" s="61" customFormat="1" ht="24" customHeight="1">
      <c r="B55" s="63"/>
      <c r="C55" s="63"/>
      <c r="D55" s="63"/>
      <c r="E55" s="63"/>
      <c r="F55" s="63"/>
      <c r="G55" s="63"/>
      <c r="H55" s="63"/>
      <c r="I55" s="63"/>
      <c r="J55" s="63"/>
      <c r="K55" s="63"/>
      <c r="L55" s="63"/>
      <c r="M55" s="63"/>
      <c r="N55" s="62"/>
    </row>
    <row r="56" spans="2:14" s="61" customFormat="1" ht="24" customHeight="1">
      <c r="B56" s="63"/>
      <c r="C56" s="63"/>
      <c r="D56" s="63"/>
      <c r="E56" s="63"/>
      <c r="F56" s="63"/>
      <c r="G56" s="63"/>
      <c r="H56" s="63"/>
      <c r="I56" s="63"/>
      <c r="J56" s="63"/>
      <c r="K56" s="63"/>
      <c r="L56" s="63"/>
      <c r="M56" s="63"/>
      <c r="N56" s="62"/>
    </row>
    <row r="57" spans="2:14" s="61" customFormat="1" ht="24" customHeight="1">
      <c r="B57" s="63"/>
      <c r="C57" s="63"/>
      <c r="D57" s="63"/>
      <c r="E57" s="63"/>
      <c r="F57" s="63"/>
      <c r="G57" s="63"/>
      <c r="H57" s="63"/>
      <c r="I57" s="63"/>
      <c r="J57" s="63"/>
      <c r="K57" s="63"/>
      <c r="L57" s="63"/>
      <c r="M57" s="63"/>
      <c r="N57" s="62"/>
    </row>
    <row r="58" spans="2:14" s="61" customFormat="1" ht="24" customHeight="1">
      <c r="B58" s="63"/>
      <c r="C58" s="63"/>
      <c r="D58" s="63"/>
      <c r="E58" s="63"/>
      <c r="F58" s="63"/>
      <c r="G58" s="63"/>
      <c r="H58" s="63"/>
      <c r="I58" s="63"/>
      <c r="J58" s="63"/>
      <c r="K58" s="63"/>
      <c r="L58" s="63"/>
      <c r="M58" s="63"/>
      <c r="N58" s="62"/>
    </row>
    <row r="59" spans="2:14" s="61" customFormat="1" ht="24" customHeight="1">
      <c r="B59" s="63"/>
      <c r="C59" s="63"/>
      <c r="D59" s="63"/>
      <c r="E59" s="63"/>
      <c r="F59" s="63"/>
      <c r="G59" s="63"/>
      <c r="H59" s="63"/>
      <c r="I59" s="63"/>
      <c r="J59" s="63"/>
      <c r="K59" s="63"/>
      <c r="L59" s="63"/>
      <c r="M59" s="63"/>
      <c r="N59" s="62"/>
    </row>
    <row r="60" spans="2:14" s="61" customFormat="1" ht="24" customHeight="1">
      <c r="B60" s="63"/>
      <c r="C60" s="63"/>
      <c r="D60" s="63"/>
      <c r="E60" s="63"/>
      <c r="F60" s="63"/>
      <c r="G60" s="63"/>
      <c r="H60" s="63"/>
      <c r="I60" s="63"/>
      <c r="J60" s="63"/>
      <c r="K60" s="63"/>
      <c r="L60" s="63"/>
      <c r="M60" s="63"/>
      <c r="N60" s="62"/>
    </row>
    <row r="61" spans="2:14" s="61" customFormat="1" ht="24" customHeight="1">
      <c r="B61" s="63"/>
      <c r="C61" s="63"/>
      <c r="D61" s="63"/>
      <c r="E61" s="63"/>
      <c r="F61" s="63"/>
      <c r="G61" s="63"/>
      <c r="H61" s="63"/>
      <c r="I61" s="63"/>
      <c r="J61" s="63"/>
      <c r="K61" s="63"/>
      <c r="L61" s="63"/>
      <c r="M61" s="63"/>
      <c r="N61" s="62"/>
    </row>
    <row r="62" spans="2:14" s="61" customFormat="1" ht="24" customHeight="1">
      <c r="B62" s="63"/>
      <c r="C62" s="63"/>
      <c r="D62" s="63"/>
      <c r="E62" s="63"/>
      <c r="F62" s="63"/>
      <c r="G62" s="63"/>
      <c r="H62" s="63"/>
      <c r="I62" s="63"/>
      <c r="J62" s="63"/>
      <c r="K62" s="63"/>
      <c r="L62" s="63"/>
      <c r="M62" s="63"/>
      <c r="N62" s="62"/>
    </row>
    <row r="63" spans="2:14" s="61" customFormat="1" ht="24" customHeight="1">
      <c r="B63" s="63"/>
      <c r="C63" s="63"/>
      <c r="D63" s="63"/>
      <c r="E63" s="63"/>
      <c r="F63" s="63"/>
      <c r="G63" s="63"/>
      <c r="H63" s="63"/>
      <c r="I63" s="63"/>
      <c r="J63" s="63"/>
      <c r="K63" s="63"/>
      <c r="L63" s="63"/>
      <c r="M63" s="63"/>
      <c r="N63" s="62"/>
    </row>
    <row r="64" spans="2:14" s="61" customFormat="1" ht="24" customHeight="1">
      <c r="B64" s="63"/>
      <c r="C64" s="63"/>
      <c r="D64" s="63"/>
      <c r="E64" s="63"/>
      <c r="F64" s="63"/>
      <c r="G64" s="63"/>
      <c r="H64" s="63"/>
      <c r="I64" s="63"/>
      <c r="J64" s="63"/>
      <c r="K64" s="63"/>
      <c r="L64" s="63"/>
      <c r="M64" s="63"/>
      <c r="N64" s="62"/>
    </row>
    <row r="65" spans="2:14" s="61" customFormat="1" ht="24" customHeight="1">
      <c r="B65" s="63"/>
      <c r="C65" s="63"/>
      <c r="D65" s="63"/>
      <c r="E65" s="63"/>
      <c r="F65" s="63"/>
      <c r="G65" s="63"/>
      <c r="H65" s="63"/>
      <c r="I65" s="63"/>
      <c r="J65" s="63"/>
      <c r="K65" s="63"/>
      <c r="L65" s="63"/>
      <c r="M65" s="63"/>
      <c r="N65" s="62"/>
    </row>
    <row r="66" spans="2:14" s="61" customFormat="1" ht="24" customHeight="1">
      <c r="B66" s="63"/>
      <c r="C66" s="63"/>
      <c r="D66" s="63"/>
      <c r="E66" s="63"/>
      <c r="F66" s="63"/>
      <c r="G66" s="63"/>
      <c r="H66" s="63"/>
      <c r="I66" s="63"/>
      <c r="J66" s="63"/>
      <c r="K66" s="63"/>
      <c r="L66" s="63"/>
      <c r="M66" s="63"/>
      <c r="N66" s="62"/>
    </row>
    <row r="67" spans="2:14" s="61" customFormat="1" ht="24" customHeight="1">
      <c r="B67" s="63"/>
      <c r="C67" s="63"/>
      <c r="D67" s="63"/>
      <c r="E67" s="63"/>
      <c r="F67" s="63"/>
      <c r="G67" s="63"/>
      <c r="H67" s="63"/>
      <c r="I67" s="63"/>
      <c r="J67" s="63"/>
      <c r="K67" s="63"/>
      <c r="L67" s="63"/>
      <c r="M67" s="63"/>
      <c r="N67" s="62"/>
    </row>
    <row r="68" spans="2:14" s="61" customFormat="1" ht="24" customHeight="1">
      <c r="B68" s="63"/>
      <c r="C68" s="63"/>
      <c r="D68" s="63"/>
      <c r="E68" s="63"/>
      <c r="F68" s="63"/>
      <c r="G68" s="63"/>
      <c r="H68" s="63"/>
      <c r="I68" s="63"/>
      <c r="J68" s="63"/>
      <c r="K68" s="63"/>
      <c r="L68" s="63"/>
      <c r="M68" s="63"/>
      <c r="N68" s="62"/>
    </row>
    <row r="69" spans="2:14" s="61" customFormat="1" ht="24" customHeight="1">
      <c r="B69" s="63"/>
      <c r="C69" s="63"/>
      <c r="D69" s="63"/>
      <c r="E69" s="63"/>
      <c r="F69" s="63"/>
      <c r="G69" s="63"/>
      <c r="H69" s="63"/>
      <c r="I69" s="63"/>
      <c r="J69" s="63"/>
      <c r="K69" s="63"/>
      <c r="L69" s="63"/>
      <c r="M69" s="63"/>
      <c r="N69" s="62"/>
    </row>
    <row r="70" spans="2:14" s="61" customFormat="1" ht="24" customHeight="1">
      <c r="B70" s="63"/>
      <c r="C70" s="63"/>
      <c r="D70" s="63"/>
      <c r="E70" s="63"/>
      <c r="F70" s="63"/>
      <c r="G70" s="63"/>
      <c r="H70" s="63"/>
      <c r="I70" s="63"/>
      <c r="J70" s="63"/>
      <c r="K70" s="63"/>
      <c r="L70" s="63"/>
      <c r="M70" s="63"/>
      <c r="N70" s="62"/>
    </row>
    <row r="71" spans="2:14" s="61" customFormat="1" ht="24" customHeight="1">
      <c r="B71" s="63"/>
      <c r="C71" s="63"/>
      <c r="D71" s="63"/>
      <c r="E71" s="63"/>
      <c r="F71" s="63"/>
      <c r="G71" s="63"/>
      <c r="H71" s="63"/>
      <c r="I71" s="63"/>
      <c r="J71" s="63"/>
      <c r="K71" s="63"/>
      <c r="L71" s="63"/>
      <c r="M71" s="63"/>
      <c r="N71" s="62"/>
    </row>
    <row r="72" spans="2:14" s="61" customFormat="1" ht="24" customHeight="1">
      <c r="B72" s="63"/>
      <c r="C72" s="63"/>
      <c r="D72" s="63"/>
      <c r="E72" s="63"/>
      <c r="F72" s="63"/>
      <c r="G72" s="63"/>
      <c r="H72" s="63"/>
      <c r="I72" s="63"/>
      <c r="J72" s="63"/>
      <c r="K72" s="63"/>
      <c r="L72" s="63"/>
      <c r="M72" s="63"/>
      <c r="N72" s="62"/>
    </row>
    <row r="73" spans="2:14" s="61" customFormat="1" ht="24" customHeight="1">
      <c r="B73" s="63"/>
      <c r="C73" s="63"/>
      <c r="D73" s="63"/>
      <c r="E73" s="63"/>
      <c r="F73" s="63"/>
      <c r="G73" s="63"/>
      <c r="H73" s="63"/>
      <c r="I73" s="63"/>
      <c r="J73" s="63"/>
      <c r="K73" s="63"/>
      <c r="L73" s="63"/>
      <c r="M73" s="63"/>
      <c r="N73" s="62"/>
    </row>
    <row r="74" spans="2:14" s="61" customFormat="1" ht="24" customHeight="1">
      <c r="B74" s="63"/>
      <c r="C74" s="63"/>
      <c r="D74" s="63"/>
      <c r="E74" s="63"/>
      <c r="F74" s="63"/>
      <c r="G74" s="63"/>
      <c r="H74" s="63"/>
      <c r="I74" s="63"/>
      <c r="J74" s="63"/>
      <c r="K74" s="63"/>
      <c r="L74" s="63"/>
      <c r="M74" s="63"/>
      <c r="N74" s="62"/>
    </row>
    <row r="75" spans="2:14" s="61" customFormat="1" ht="24" customHeight="1">
      <c r="B75" s="63"/>
      <c r="C75" s="63"/>
      <c r="D75" s="63"/>
      <c r="E75" s="63"/>
      <c r="F75" s="63"/>
      <c r="G75" s="63"/>
      <c r="H75" s="63"/>
      <c r="I75" s="63"/>
      <c r="J75" s="63"/>
      <c r="K75" s="63"/>
      <c r="L75" s="63"/>
      <c r="M75" s="63"/>
      <c r="N75" s="62"/>
    </row>
    <row r="76" spans="2:14" s="61" customFormat="1" ht="24" customHeight="1">
      <c r="B76" s="63"/>
      <c r="C76" s="63"/>
      <c r="D76" s="63"/>
      <c r="E76" s="63"/>
      <c r="F76" s="63"/>
      <c r="G76" s="63"/>
      <c r="H76" s="63"/>
      <c r="I76" s="63"/>
      <c r="J76" s="63"/>
      <c r="K76" s="63"/>
      <c r="L76" s="63"/>
      <c r="M76" s="63"/>
      <c r="N76" s="62"/>
    </row>
    <row r="77" spans="2:14" s="61" customFormat="1" ht="24" customHeight="1">
      <c r="B77" s="63"/>
      <c r="C77" s="63"/>
      <c r="D77" s="63"/>
      <c r="E77" s="63"/>
      <c r="F77" s="63"/>
      <c r="G77" s="63"/>
      <c r="H77" s="63"/>
      <c r="I77" s="63"/>
      <c r="J77" s="63"/>
      <c r="K77" s="63"/>
      <c r="L77" s="63"/>
      <c r="M77" s="63"/>
      <c r="N77" s="62"/>
    </row>
    <row r="78" spans="2:14" s="61" customFormat="1" ht="24" customHeight="1">
      <c r="B78" s="63"/>
      <c r="C78" s="63"/>
      <c r="D78" s="63"/>
      <c r="E78" s="63"/>
      <c r="F78" s="63"/>
      <c r="G78" s="63"/>
      <c r="H78" s="63"/>
      <c r="I78" s="63"/>
      <c r="J78" s="63"/>
      <c r="K78" s="63"/>
      <c r="L78" s="63"/>
      <c r="M78" s="63"/>
      <c r="N78" s="62"/>
    </row>
    <row r="79" spans="2:14" s="61" customFormat="1" ht="24" customHeight="1">
      <c r="B79" s="63"/>
      <c r="C79" s="63"/>
      <c r="D79" s="63"/>
      <c r="E79" s="63"/>
      <c r="F79" s="63"/>
      <c r="G79" s="63"/>
      <c r="H79" s="63"/>
      <c r="I79" s="63"/>
      <c r="J79" s="63"/>
      <c r="K79" s="63"/>
      <c r="L79" s="63"/>
      <c r="M79" s="63"/>
      <c r="N79" s="62"/>
    </row>
    <row r="80" spans="2:14" s="61" customFormat="1" ht="24" customHeight="1">
      <c r="B80" s="63"/>
      <c r="C80" s="63"/>
      <c r="D80" s="63"/>
      <c r="E80" s="63"/>
      <c r="F80" s="63"/>
      <c r="G80" s="63"/>
      <c r="H80" s="63"/>
      <c r="I80" s="63"/>
      <c r="J80" s="63"/>
      <c r="K80" s="63"/>
      <c r="L80" s="63"/>
      <c r="M80" s="63"/>
      <c r="N80" s="62"/>
    </row>
    <row r="81" spans="2:14" s="61" customFormat="1" ht="24" customHeight="1">
      <c r="B81" s="63"/>
      <c r="C81" s="63"/>
      <c r="D81" s="63"/>
      <c r="E81" s="63"/>
      <c r="F81" s="63"/>
      <c r="G81" s="63"/>
      <c r="H81" s="63"/>
      <c r="I81" s="63"/>
      <c r="J81" s="63"/>
      <c r="K81" s="63"/>
      <c r="L81" s="63"/>
      <c r="M81" s="63"/>
      <c r="N81" s="62"/>
    </row>
    <row r="82" spans="2:14" s="61" customFormat="1" ht="24" customHeight="1">
      <c r="B82" s="63"/>
      <c r="C82" s="63"/>
      <c r="D82" s="63"/>
      <c r="E82" s="63"/>
      <c r="F82" s="63"/>
      <c r="G82" s="63"/>
      <c r="H82" s="63"/>
      <c r="I82" s="63"/>
      <c r="J82" s="63"/>
      <c r="K82" s="63"/>
      <c r="L82" s="63"/>
      <c r="M82" s="63"/>
      <c r="N82" s="62"/>
    </row>
    <row r="83" spans="2:14" s="61" customFormat="1" ht="24" customHeight="1">
      <c r="B83" s="63"/>
      <c r="C83" s="63"/>
      <c r="D83" s="63"/>
      <c r="E83" s="63"/>
      <c r="F83" s="63"/>
      <c r="G83" s="63"/>
      <c r="H83" s="63"/>
      <c r="I83" s="63"/>
      <c r="J83" s="63"/>
      <c r="K83" s="63"/>
      <c r="L83" s="63"/>
      <c r="M83" s="63"/>
      <c r="N83" s="62"/>
    </row>
    <row r="84" spans="2:14" s="61" customFormat="1" ht="24" customHeight="1">
      <c r="B84" s="63"/>
      <c r="C84" s="63"/>
      <c r="D84" s="63"/>
      <c r="E84" s="63"/>
      <c r="F84" s="63"/>
      <c r="G84" s="63"/>
      <c r="H84" s="63"/>
      <c r="I84" s="63"/>
      <c r="J84" s="63"/>
      <c r="K84" s="63"/>
      <c r="L84" s="63"/>
      <c r="M84" s="63"/>
      <c r="N84" s="62"/>
    </row>
    <row r="85" spans="2:14" s="61" customFormat="1" ht="24" customHeight="1">
      <c r="B85" s="63"/>
      <c r="C85" s="63"/>
      <c r="D85" s="63"/>
      <c r="E85" s="63"/>
      <c r="F85" s="63"/>
      <c r="G85" s="63"/>
      <c r="H85" s="63"/>
      <c r="I85" s="63"/>
      <c r="J85" s="63"/>
      <c r="K85" s="63"/>
      <c r="L85" s="63"/>
      <c r="M85" s="63"/>
      <c r="N85" s="62"/>
    </row>
    <row r="86" spans="2:14" s="61" customFormat="1" ht="24" customHeight="1">
      <c r="B86" s="63"/>
      <c r="C86" s="63"/>
      <c r="D86" s="63"/>
      <c r="E86" s="63"/>
      <c r="F86" s="63"/>
      <c r="G86" s="63"/>
      <c r="H86" s="63"/>
      <c r="I86" s="63"/>
      <c r="J86" s="63"/>
      <c r="K86" s="63"/>
      <c r="L86" s="63"/>
      <c r="M86" s="63"/>
      <c r="N86" s="62"/>
    </row>
    <row r="87" spans="2:14" s="61" customFormat="1" ht="24" customHeight="1">
      <c r="B87" s="63"/>
      <c r="C87" s="63"/>
      <c r="D87" s="63"/>
      <c r="E87" s="63"/>
      <c r="F87" s="63"/>
      <c r="G87" s="63"/>
      <c r="H87" s="63"/>
      <c r="I87" s="63"/>
      <c r="J87" s="63"/>
      <c r="K87" s="63"/>
      <c r="L87" s="63"/>
      <c r="M87" s="63"/>
      <c r="N87" s="62"/>
    </row>
    <row r="88" spans="2:14" s="61" customFormat="1" ht="24" customHeight="1">
      <c r="B88" s="63"/>
      <c r="C88" s="63"/>
      <c r="D88" s="63"/>
      <c r="E88" s="63"/>
      <c r="F88" s="63"/>
      <c r="G88" s="63"/>
      <c r="H88" s="63"/>
      <c r="I88" s="63"/>
      <c r="J88" s="63"/>
      <c r="K88" s="63"/>
      <c r="L88" s="63"/>
      <c r="M88" s="63"/>
      <c r="N88" s="62"/>
    </row>
    <row r="89" spans="2:14" s="61" customFormat="1" ht="24" customHeight="1">
      <c r="B89" s="63"/>
      <c r="C89" s="63"/>
      <c r="D89" s="63"/>
      <c r="E89" s="63"/>
      <c r="F89" s="63"/>
      <c r="G89" s="63"/>
      <c r="H89" s="63"/>
      <c r="I89" s="63"/>
      <c r="J89" s="63"/>
      <c r="K89" s="63"/>
      <c r="L89" s="63"/>
      <c r="M89" s="63"/>
      <c r="N89" s="62"/>
    </row>
    <row r="90" spans="2:14" s="61" customFormat="1" ht="24" customHeight="1">
      <c r="B90" s="63"/>
      <c r="C90" s="63"/>
      <c r="D90" s="63"/>
      <c r="E90" s="63"/>
      <c r="F90" s="63"/>
      <c r="G90" s="63"/>
      <c r="H90" s="63"/>
      <c r="I90" s="63"/>
      <c r="J90" s="63"/>
      <c r="K90" s="63"/>
      <c r="L90" s="63"/>
      <c r="M90" s="63"/>
      <c r="N90" s="62"/>
    </row>
    <row r="91" spans="2:14" ht="24" customHeight="1"/>
    <row r="92" spans="2:14" ht="24" customHeight="1"/>
    <row r="93" spans="2:14" ht="24" customHeight="1"/>
  </sheetData>
  <mergeCells count="22">
    <mergeCell ref="P4:R13"/>
    <mergeCell ref="B2:M2"/>
    <mergeCell ref="B3:M3"/>
    <mergeCell ref="B5:C5"/>
    <mergeCell ref="D5:H5"/>
    <mergeCell ref="I5:J5"/>
    <mergeCell ref="K5:M5"/>
    <mergeCell ref="B7:C7"/>
    <mergeCell ref="D7:H7"/>
    <mergeCell ref="I7:J7"/>
    <mergeCell ref="B40:N46"/>
    <mergeCell ref="I8:J8"/>
    <mergeCell ref="C10:M12"/>
    <mergeCell ref="C14:M16"/>
    <mergeCell ref="C32:M32"/>
    <mergeCell ref="C34:M35"/>
    <mergeCell ref="C37:F37"/>
    <mergeCell ref="C18:M20"/>
    <mergeCell ref="C22:M24"/>
    <mergeCell ref="C26:M26"/>
    <mergeCell ref="C28:M28"/>
    <mergeCell ref="C30:M30"/>
  </mergeCells>
  <phoneticPr fontId="16"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5"/>
  <sheetViews>
    <sheetView workbookViewId="0">
      <selection activeCell="J17" sqref="J17"/>
    </sheetView>
  </sheetViews>
  <sheetFormatPr defaultRowHeight="12.75"/>
  <cols>
    <col min="10" max="10" width="12.85546875" bestFit="1" customWidth="1"/>
    <col min="12" max="12" width="12.28515625" customWidth="1"/>
    <col min="13" max="13" width="11.5703125" customWidth="1"/>
  </cols>
  <sheetData>
    <row r="1" spans="1:12" ht="13.5" thickBot="1">
      <c r="A1" s="8"/>
      <c r="B1" s="9" t="s">
        <v>57</v>
      </c>
      <c r="C1" s="10"/>
      <c r="D1" s="73"/>
      <c r="E1" s="10"/>
      <c r="F1" s="10"/>
      <c r="G1" s="11"/>
      <c r="H1" s="11"/>
      <c r="I1" s="11"/>
      <c r="J1" s="12" t="s">
        <v>4</v>
      </c>
      <c r="K1" s="74"/>
    </row>
    <row r="2" spans="1:12" ht="13.5" thickBot="1">
      <c r="A2" s="13"/>
      <c r="B2" s="14" t="s">
        <v>5</v>
      </c>
      <c r="C2" s="15"/>
      <c r="D2" s="14" t="s">
        <v>0</v>
      </c>
      <c r="E2" s="15"/>
      <c r="F2" s="15" t="s">
        <v>6</v>
      </c>
      <c r="G2" s="16"/>
      <c r="H2" s="15" t="s">
        <v>7</v>
      </c>
      <c r="I2" s="15"/>
      <c r="J2" s="17" t="s">
        <v>8</v>
      </c>
      <c r="K2" s="74"/>
    </row>
    <row r="3" spans="1:12" ht="13.5" thickBot="1">
      <c r="A3" s="18"/>
      <c r="B3" s="15" t="s">
        <v>9</v>
      </c>
      <c r="C3" s="15"/>
      <c r="D3" s="14" t="s">
        <v>10</v>
      </c>
      <c r="E3" s="15"/>
      <c r="F3" s="15"/>
      <c r="G3" s="16"/>
      <c r="H3" s="16"/>
      <c r="I3" s="16"/>
      <c r="J3" s="75" t="s">
        <v>11</v>
      </c>
      <c r="K3" s="74"/>
    </row>
    <row r="4" spans="1:12" ht="13.5" thickBot="1">
      <c r="A4" s="19" t="s">
        <v>12</v>
      </c>
      <c r="B4" s="20"/>
      <c r="C4" s="20"/>
      <c r="D4" s="143"/>
      <c r="E4" s="144"/>
      <c r="F4" s="145" t="e">
        <f>D4/D14</f>
        <v>#DIV/0!</v>
      </c>
      <c r="G4" s="76"/>
      <c r="H4" s="77" t="s">
        <v>13</v>
      </c>
      <c r="I4" s="78"/>
      <c r="J4" s="21" t="s">
        <v>14</v>
      </c>
    </row>
    <row r="5" spans="1:12" ht="13.5" thickBot="1">
      <c r="A5" s="22" t="s">
        <v>15</v>
      </c>
      <c r="B5" s="23"/>
      <c r="C5" s="23"/>
      <c r="D5" s="146"/>
      <c r="E5" s="147"/>
      <c r="F5" s="148" t="e">
        <f>D5/D14</f>
        <v>#DIV/0!</v>
      </c>
      <c r="G5" s="79"/>
      <c r="H5" s="79" t="s">
        <v>56</v>
      </c>
      <c r="I5" s="80"/>
      <c r="J5" s="24" t="s">
        <v>16</v>
      </c>
    </row>
    <row r="6" spans="1:12" ht="13.5" thickBot="1">
      <c r="A6" s="22" t="s">
        <v>17</v>
      </c>
      <c r="B6" s="25"/>
      <c r="C6" s="25"/>
      <c r="D6" s="146"/>
      <c r="E6" s="147"/>
      <c r="F6" s="149" t="e">
        <f>D6/D14</f>
        <v>#DIV/0!</v>
      </c>
      <c r="G6" s="81"/>
      <c r="H6" s="79" t="s">
        <v>18</v>
      </c>
      <c r="I6" s="80"/>
      <c r="J6" s="82" t="s">
        <v>19</v>
      </c>
    </row>
    <row r="7" spans="1:12" ht="13.5" thickBot="1">
      <c r="A7" s="19" t="s">
        <v>20</v>
      </c>
      <c r="B7" s="20"/>
      <c r="C7" s="20"/>
      <c r="D7" s="146"/>
      <c r="E7" s="147"/>
      <c r="F7" s="149" t="e">
        <f>D7/D14</f>
        <v>#DIV/0!</v>
      </c>
      <c r="G7" s="83"/>
      <c r="H7" s="77" t="s">
        <v>21</v>
      </c>
      <c r="I7" s="84"/>
      <c r="J7" s="85" t="s">
        <v>58</v>
      </c>
    </row>
    <row r="8" spans="1:12" ht="13.5" thickBot="1">
      <c r="A8" s="22" t="s">
        <v>22</v>
      </c>
      <c r="B8" s="25"/>
      <c r="C8" s="25"/>
      <c r="D8" s="146"/>
      <c r="E8" s="150"/>
      <c r="F8" s="149" t="e">
        <f>D8/D14</f>
        <v>#DIV/0!</v>
      </c>
      <c r="G8" s="86"/>
      <c r="H8" s="79" t="s">
        <v>23</v>
      </c>
      <c r="I8" s="87"/>
      <c r="J8" s="88" t="s">
        <v>59</v>
      </c>
    </row>
    <row r="9" spans="1:12" ht="13.5" thickBot="1">
      <c r="A9" s="22" t="s">
        <v>24</v>
      </c>
      <c r="B9" s="25"/>
      <c r="C9" s="25"/>
      <c r="D9" s="151"/>
      <c r="E9" s="147"/>
      <c r="F9" s="149" t="s">
        <v>60</v>
      </c>
      <c r="G9" s="81"/>
      <c r="H9" s="79" t="s">
        <v>25</v>
      </c>
      <c r="I9" s="87"/>
    </row>
    <row r="10" spans="1:12" ht="13.5" thickBot="1">
      <c r="A10" s="19" t="s">
        <v>61</v>
      </c>
      <c r="B10" s="20"/>
      <c r="C10" s="20"/>
      <c r="D10" s="146"/>
      <c r="E10" s="147"/>
      <c r="F10" s="149" t="e">
        <f>D10/D14</f>
        <v>#DIV/0!</v>
      </c>
      <c r="G10" s="34" t="s">
        <v>62</v>
      </c>
      <c r="H10" s="89"/>
      <c r="I10" s="33" t="s">
        <v>63</v>
      </c>
    </row>
    <row r="11" spans="1:12" ht="13.5" thickBot="1">
      <c r="A11" s="19" t="s">
        <v>64</v>
      </c>
      <c r="B11" s="20"/>
      <c r="C11" s="20"/>
      <c r="D11" s="146"/>
      <c r="E11" s="147"/>
      <c r="F11" s="149" t="e">
        <f>D11/D14</f>
        <v>#DIV/0!</v>
      </c>
      <c r="G11" s="34" t="s">
        <v>62</v>
      </c>
      <c r="H11" s="89"/>
      <c r="I11" s="33" t="s">
        <v>63</v>
      </c>
      <c r="L11" s="90"/>
    </row>
    <row r="12" spans="1:12" ht="13.5" thickBot="1">
      <c r="A12" s="22" t="s">
        <v>65</v>
      </c>
      <c r="B12" s="25"/>
      <c r="C12" s="91" t="s">
        <v>66</v>
      </c>
      <c r="D12" s="146"/>
      <c r="E12" s="147"/>
      <c r="F12" s="152" t="e">
        <f>D12/D14</f>
        <v>#DIV/0!</v>
      </c>
      <c r="G12" s="34" t="s">
        <v>62</v>
      </c>
      <c r="H12" s="26" t="s">
        <v>67</v>
      </c>
      <c r="I12" s="33" t="s">
        <v>63</v>
      </c>
    </row>
    <row r="13" spans="1:12" ht="13.5" thickBot="1">
      <c r="A13" s="22"/>
      <c r="B13" s="25"/>
      <c r="C13" s="91"/>
      <c r="D13" s="146"/>
      <c r="E13" s="147"/>
      <c r="F13" s="153"/>
      <c r="G13" s="25"/>
      <c r="H13" s="26" t="s">
        <v>67</v>
      </c>
      <c r="I13" s="27"/>
    </row>
    <row r="14" spans="1:12" ht="13.5" thickBot="1">
      <c r="A14" s="19" t="s">
        <v>27</v>
      </c>
      <c r="B14" s="20"/>
      <c r="C14" s="20"/>
      <c r="D14" s="154">
        <f>D4+D5+D6+D7+D8+D10+D11+D12</f>
        <v>0</v>
      </c>
      <c r="E14" s="155"/>
      <c r="F14" s="156" t="e">
        <f>F4+F5+F6+F7+F8 +F10+F11+F12</f>
        <v>#DIV/0!</v>
      </c>
      <c r="G14" s="20"/>
      <c r="H14" s="20"/>
      <c r="I14" s="92"/>
    </row>
    <row r="15" spans="1:12" ht="13.5" thickBot="1">
      <c r="A15" s="93"/>
      <c r="B15" s="94"/>
      <c r="C15" s="95"/>
      <c r="D15" s="96"/>
      <c r="E15" s="157"/>
      <c r="F15" s="97"/>
      <c r="G15" s="98"/>
      <c r="H15" s="94"/>
      <c r="I15" s="99"/>
    </row>
    <row r="16" spans="1:12">
      <c r="A16" s="100"/>
      <c r="B16" s="101"/>
      <c r="C16" s="102"/>
      <c r="D16" s="103"/>
      <c r="E16" s="158"/>
      <c r="F16" s="104"/>
      <c r="G16" s="103"/>
      <c r="H16" s="103"/>
      <c r="I16" s="105"/>
    </row>
    <row r="17" spans="1:15">
      <c r="F17" s="28" t="s">
        <v>68</v>
      </c>
    </row>
    <row r="18" spans="1:15">
      <c r="A18" s="106"/>
      <c r="B18" s="106"/>
      <c r="C18" s="106"/>
      <c r="D18" s="106"/>
      <c r="E18" s="106"/>
      <c r="F18" s="106"/>
      <c r="G18" s="29" t="s">
        <v>69</v>
      </c>
      <c r="H18" s="106"/>
      <c r="I18" s="106"/>
      <c r="J18" s="106"/>
    </row>
    <row r="19" spans="1:15" ht="13.5" thickBot="1">
      <c r="A19" s="30"/>
      <c r="B19" s="30" t="s">
        <v>26</v>
      </c>
      <c r="C19" s="30"/>
      <c r="D19" s="30" t="s">
        <v>10</v>
      </c>
      <c r="E19" s="106"/>
      <c r="F19" s="30" t="s">
        <v>70</v>
      </c>
      <c r="G19" s="29" t="s">
        <v>7</v>
      </c>
      <c r="H19" s="29"/>
      <c r="I19" s="29" t="s">
        <v>71</v>
      </c>
      <c r="J19" s="106"/>
    </row>
    <row r="20" spans="1:15" ht="13.5" thickBot="1">
      <c r="A20" s="107" t="s">
        <v>72</v>
      </c>
      <c r="B20" s="108"/>
      <c r="C20" s="108"/>
      <c r="D20" s="143"/>
      <c r="E20" s="144"/>
      <c r="F20" s="109" t="e">
        <f>D20/D27</f>
        <v>#DIV/0!</v>
      </c>
      <c r="G20" s="110">
        <v>0.75</v>
      </c>
      <c r="H20" s="111" t="s">
        <v>73</v>
      </c>
      <c r="I20" s="111"/>
      <c r="J20" s="112"/>
    </row>
    <row r="21" spans="1:15" ht="13.5" thickBot="1">
      <c r="A21" s="22" t="s">
        <v>74</v>
      </c>
      <c r="B21" s="25"/>
      <c r="C21" s="25"/>
      <c r="D21" s="146"/>
      <c r="E21" s="147"/>
      <c r="F21" s="113" t="e">
        <f>D21/D27</f>
        <v>#DIV/0!</v>
      </c>
      <c r="G21" s="114" t="s">
        <v>75</v>
      </c>
      <c r="H21" s="31" t="s">
        <v>76</v>
      </c>
      <c r="I21" s="32"/>
      <c r="J21" s="115"/>
    </row>
    <row r="22" spans="1:15" ht="13.5" thickBot="1">
      <c r="A22" s="22" t="s">
        <v>51</v>
      </c>
      <c r="B22" s="25"/>
      <c r="C22" s="25"/>
      <c r="D22" s="146"/>
      <c r="E22" s="147"/>
      <c r="F22" s="113" t="e">
        <f>D22/D27</f>
        <v>#DIV/0!</v>
      </c>
      <c r="G22" s="116">
        <v>0.23</v>
      </c>
      <c r="H22" s="117"/>
      <c r="I22" s="118"/>
      <c r="J22" s="118"/>
      <c r="K22" s="358" t="s">
        <v>77</v>
      </c>
      <c r="L22" s="359"/>
      <c r="M22" s="359"/>
      <c r="N22" s="360"/>
    </row>
    <row r="23" spans="1:15" ht="13.5" thickBot="1">
      <c r="A23" s="31" t="s">
        <v>78</v>
      </c>
      <c r="B23" s="119"/>
      <c r="C23" s="119"/>
      <c r="D23" s="146"/>
      <c r="E23" s="147"/>
      <c r="F23" s="120" t="e">
        <f>D23/D27</f>
        <v>#DIV/0!</v>
      </c>
      <c r="G23" s="121">
        <v>0.02</v>
      </c>
      <c r="H23" s="122" t="s">
        <v>79</v>
      </c>
      <c r="I23" s="122"/>
      <c r="J23" s="123"/>
      <c r="K23" s="124" t="s">
        <v>80</v>
      </c>
      <c r="L23" s="1"/>
      <c r="M23" s="1"/>
      <c r="N23" s="125">
        <f>D23*0.65</f>
        <v>0</v>
      </c>
    </row>
    <row r="24" spans="1:15" ht="13.5" thickBot="1">
      <c r="A24" s="22" t="s">
        <v>81</v>
      </c>
      <c r="B24" s="25"/>
      <c r="C24" s="25"/>
      <c r="D24" s="146"/>
      <c r="E24" s="147"/>
      <c r="F24" s="113" t="e">
        <f>D24/D27</f>
        <v>#DIV/0!</v>
      </c>
      <c r="G24" s="116" t="s">
        <v>75</v>
      </c>
      <c r="H24" s="126" t="s">
        <v>82</v>
      </c>
      <c r="I24" s="126"/>
      <c r="J24" s="127"/>
      <c r="K24" s="124" t="s">
        <v>83</v>
      </c>
      <c r="L24" s="1"/>
      <c r="M24" s="1"/>
      <c r="N24" s="125">
        <f>D24*0.85</f>
        <v>0</v>
      </c>
    </row>
    <row r="25" spans="1:15" ht="13.5" thickBot="1">
      <c r="A25" s="22" t="s">
        <v>84</v>
      </c>
      <c r="B25" s="25"/>
      <c r="C25" s="25"/>
      <c r="D25" s="146"/>
      <c r="E25" s="147"/>
      <c r="F25" s="113" t="e">
        <f>D25/D27</f>
        <v>#DIV/0!</v>
      </c>
      <c r="G25" s="128">
        <v>0</v>
      </c>
      <c r="H25" s="23" t="s">
        <v>85</v>
      </c>
      <c r="I25" s="23"/>
      <c r="J25" s="23"/>
      <c r="K25" s="124" t="s">
        <v>86</v>
      </c>
      <c r="L25" s="1"/>
      <c r="M25" s="1"/>
      <c r="N25" s="125">
        <f>D25</f>
        <v>0</v>
      </c>
    </row>
    <row r="26" spans="1:15" ht="13.5" thickBot="1">
      <c r="A26" s="31" t="s">
        <v>87</v>
      </c>
      <c r="B26" s="119"/>
      <c r="C26" s="119"/>
      <c r="D26" s="146"/>
      <c r="E26" s="147"/>
      <c r="F26" s="129" t="e">
        <f>D26/D27</f>
        <v>#DIV/0!</v>
      </c>
      <c r="G26" s="130">
        <v>0</v>
      </c>
      <c r="H26" s="119"/>
      <c r="I26" s="119"/>
      <c r="J26" s="119"/>
      <c r="K26" s="124" t="s">
        <v>88</v>
      </c>
      <c r="L26" s="1"/>
      <c r="M26" s="1" t="s">
        <v>52</v>
      </c>
      <c r="N26" s="125">
        <f>D26</f>
        <v>0</v>
      </c>
    </row>
    <row r="27" spans="1:15" ht="13.5" thickBot="1">
      <c r="A27" s="137" t="s">
        <v>89</v>
      </c>
      <c r="B27" s="138"/>
      <c r="C27" s="138"/>
      <c r="D27" s="154">
        <f>SUM(D20:D26)</f>
        <v>0</v>
      </c>
      <c r="E27" s="155"/>
      <c r="F27" s="129" t="e">
        <f>F20+F21+F22+F23+F24+F25+F26</f>
        <v>#DIV/0!</v>
      </c>
      <c r="G27" s="139"/>
      <c r="H27" s="138"/>
      <c r="I27" s="138"/>
      <c r="J27" s="159"/>
      <c r="K27" s="93" t="s">
        <v>90</v>
      </c>
      <c r="L27" s="133"/>
      <c r="M27" s="133"/>
      <c r="N27" s="134">
        <f>N23+N24+N25+N26</f>
        <v>0</v>
      </c>
      <c r="O27" s="135" t="e">
        <f>N27/D27</f>
        <v>#DIV/0!</v>
      </c>
    </row>
    <row r="28" spans="1:15">
      <c r="A28" s="1"/>
      <c r="B28" s="1"/>
      <c r="C28" s="141"/>
      <c r="D28" s="132"/>
      <c r="E28" s="131"/>
      <c r="F28" s="140"/>
      <c r="G28" s="136"/>
      <c r="H28" s="1"/>
      <c r="I28" s="136"/>
      <c r="J28" s="136"/>
      <c r="K28" s="136"/>
    </row>
    <row r="29" spans="1:15">
      <c r="A29" s="136"/>
      <c r="B29" s="136"/>
      <c r="C29" s="136"/>
      <c r="D29" s="136"/>
      <c r="E29" s="136"/>
      <c r="F29" s="136"/>
      <c r="G29" s="136"/>
      <c r="H29" s="136"/>
      <c r="I29" s="136"/>
      <c r="J29" s="136"/>
      <c r="K29" s="136"/>
    </row>
    <row r="30" spans="1:15">
      <c r="A30" s="142"/>
      <c r="B30" s="136"/>
      <c r="C30" s="136"/>
      <c r="D30" s="136"/>
      <c r="E30" s="136"/>
      <c r="F30" s="136"/>
      <c r="G30" s="136"/>
    </row>
    <row r="31" spans="1:15">
      <c r="A31" s="142"/>
      <c r="B31" s="1"/>
      <c r="C31" s="1"/>
      <c r="D31" s="1"/>
      <c r="E31" s="136"/>
      <c r="F31" s="136"/>
      <c r="G31" s="136"/>
    </row>
    <row r="32" spans="1:15">
      <c r="A32" s="1"/>
      <c r="B32" s="136"/>
      <c r="C32" s="136"/>
      <c r="D32" s="136"/>
      <c r="E32" s="136"/>
      <c r="F32" s="136"/>
      <c r="G32" s="136"/>
    </row>
    <row r="33" spans="1:9">
      <c r="A33" s="142"/>
      <c r="B33" s="131"/>
      <c r="C33" s="131"/>
      <c r="D33" s="131"/>
      <c r="E33" s="136"/>
      <c r="F33" s="136"/>
      <c r="G33" s="136"/>
    </row>
    <row r="34" spans="1:9">
      <c r="A34" s="142"/>
      <c r="B34" s="136"/>
      <c r="C34" s="136"/>
      <c r="D34" s="136"/>
      <c r="E34" s="136"/>
      <c r="F34" s="1"/>
      <c r="G34" s="1"/>
      <c r="H34" s="28"/>
      <c r="I34" s="28"/>
    </row>
    <row r="35" spans="1:9">
      <c r="A35" s="1"/>
      <c r="B35" s="136"/>
      <c r="C35" s="136"/>
      <c r="D35" s="136"/>
      <c r="E35" s="136"/>
      <c r="F35" s="1"/>
      <c r="G35" s="136"/>
    </row>
  </sheetData>
  <mergeCells count="1">
    <mergeCell ref="K22:N2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L131"/>
  <sheetViews>
    <sheetView topLeftCell="A31" zoomScale="125" workbookViewId="0">
      <selection activeCell="K42" sqref="K42"/>
    </sheetView>
  </sheetViews>
  <sheetFormatPr defaultRowHeight="12.75"/>
  <cols>
    <col min="1" max="1" width="5.28515625" style="61" customWidth="1"/>
    <col min="9" max="9" width="9.140625" hidden="1" customWidth="1"/>
    <col min="10" max="10" width="21.140625" customWidth="1"/>
    <col min="11" max="11" width="14.28515625" customWidth="1"/>
    <col min="12" max="12" width="13" customWidth="1"/>
    <col min="13" max="64" width="8.85546875" style="61" customWidth="1"/>
  </cols>
  <sheetData>
    <row r="1" spans="2:12" s="61" customFormat="1"/>
    <row r="2" spans="2:12" s="61" customFormat="1"/>
    <row r="3" spans="2:12">
      <c r="B3" s="30"/>
      <c r="C3" s="30" t="s">
        <v>173</v>
      </c>
      <c r="D3" s="30"/>
      <c r="E3" s="30" t="s">
        <v>172</v>
      </c>
      <c r="F3" s="30"/>
      <c r="G3" s="30"/>
      <c r="H3" s="30"/>
      <c r="J3" s="30"/>
      <c r="K3" s="30"/>
      <c r="L3" s="259" t="s">
        <v>120</v>
      </c>
    </row>
    <row r="4" spans="2:12">
      <c r="B4" s="262"/>
      <c r="C4" s="261" t="s">
        <v>171</v>
      </c>
      <c r="D4" s="261"/>
      <c r="E4" s="261"/>
      <c r="F4" s="261"/>
      <c r="G4" s="261"/>
      <c r="H4" s="260"/>
      <c r="J4" s="30" t="s">
        <v>170</v>
      </c>
      <c r="K4" s="30"/>
      <c r="L4" s="259" t="s">
        <v>119</v>
      </c>
    </row>
    <row r="5" spans="2:12" ht="13.5" thickBot="1">
      <c r="B5" s="258"/>
      <c r="C5" s="256"/>
      <c r="D5" s="256"/>
      <c r="E5" s="256" t="s">
        <v>105</v>
      </c>
      <c r="F5" s="257">
        <f>[1]Formulas!BT9</f>
        <v>0</v>
      </c>
      <c r="G5" s="256" t="s">
        <v>169</v>
      </c>
      <c r="H5" s="255" t="s">
        <v>144</v>
      </c>
      <c r="J5" s="30"/>
      <c r="K5" s="30"/>
      <c r="L5" s="12" t="s">
        <v>4</v>
      </c>
    </row>
    <row r="6" spans="2:12" ht="24" customHeight="1" thickBot="1">
      <c r="B6" s="237" t="s">
        <v>168</v>
      </c>
      <c r="C6" s="237"/>
      <c r="D6" s="237"/>
      <c r="E6" s="246" t="e">
        <f t="shared" ref="E6:E13" si="0">H6/$H$15</f>
        <v>#DIV/0!</v>
      </c>
      <c r="F6" s="244"/>
      <c r="G6" s="244"/>
      <c r="H6" s="245"/>
      <c r="J6" s="254">
        <v>0.7</v>
      </c>
      <c r="K6" s="242"/>
      <c r="L6" s="253" t="s">
        <v>8</v>
      </c>
    </row>
    <row r="7" spans="2:12" ht="24" customHeight="1" thickBot="1">
      <c r="B7" s="237" t="s">
        <v>167</v>
      </c>
      <c r="C7" s="237"/>
      <c r="D7" s="237"/>
      <c r="E7" s="246" t="e">
        <f t="shared" si="0"/>
        <v>#DIV/0!</v>
      </c>
      <c r="F7" s="244"/>
      <c r="G7" s="244"/>
      <c r="H7" s="243"/>
      <c r="J7" s="242" t="s">
        <v>165</v>
      </c>
      <c r="K7" s="242"/>
      <c r="L7" s="252" t="s">
        <v>11</v>
      </c>
    </row>
    <row r="8" spans="2:12" ht="24" customHeight="1" thickBot="1">
      <c r="B8" s="237" t="s">
        <v>166</v>
      </c>
      <c r="C8" s="237"/>
      <c r="D8" s="237"/>
      <c r="E8" s="246" t="e">
        <f t="shared" si="0"/>
        <v>#DIV/0!</v>
      </c>
      <c r="F8" s="237"/>
      <c r="G8" s="237"/>
      <c r="H8" s="243"/>
      <c r="J8" s="242" t="s">
        <v>165</v>
      </c>
      <c r="K8" s="242"/>
      <c r="L8" s="251" t="s">
        <v>14</v>
      </c>
    </row>
    <row r="9" spans="2:12" ht="24" customHeight="1" thickBot="1">
      <c r="B9" s="237" t="s">
        <v>164</v>
      </c>
      <c r="C9" s="237"/>
      <c r="D9" s="237"/>
      <c r="E9" s="246" t="e">
        <f t="shared" si="0"/>
        <v>#DIV/0!</v>
      </c>
      <c r="F9" s="237"/>
      <c r="G9" s="244"/>
      <c r="H9" s="243"/>
      <c r="J9" s="242" t="s">
        <v>163</v>
      </c>
      <c r="K9" s="242"/>
      <c r="L9" s="250" t="s">
        <v>16</v>
      </c>
    </row>
    <row r="10" spans="2:12" ht="24" customHeight="1" thickBot="1">
      <c r="B10" s="237" t="s">
        <v>162</v>
      </c>
      <c r="C10" s="237"/>
      <c r="D10" s="237"/>
      <c r="E10" s="246" t="e">
        <f t="shared" si="0"/>
        <v>#DIV/0!</v>
      </c>
      <c r="F10" s="244"/>
      <c r="G10" s="244"/>
      <c r="H10" s="245"/>
      <c r="J10" s="242"/>
      <c r="K10" s="242"/>
      <c r="L10" s="249" t="s">
        <v>19</v>
      </c>
    </row>
    <row r="11" spans="2:12" ht="24" customHeight="1" thickBot="1">
      <c r="B11" s="237" t="s">
        <v>161</v>
      </c>
      <c r="C11" s="237"/>
      <c r="D11" s="237"/>
      <c r="E11" s="246" t="e">
        <f t="shared" si="0"/>
        <v>#DIV/0!</v>
      </c>
      <c r="F11" s="237"/>
      <c r="G11" s="237"/>
      <c r="H11" s="243"/>
      <c r="J11" s="242" t="s">
        <v>154</v>
      </c>
      <c r="K11" s="242"/>
      <c r="L11" s="248" t="s">
        <v>116</v>
      </c>
    </row>
    <row r="12" spans="2:12" ht="24" customHeight="1">
      <c r="B12" s="237" t="s">
        <v>160</v>
      </c>
      <c r="C12" s="237"/>
      <c r="D12" s="237"/>
      <c r="E12" s="247" t="e">
        <f t="shared" si="0"/>
        <v>#DIV/0!</v>
      </c>
      <c r="F12" s="244"/>
      <c r="G12" s="244"/>
      <c r="H12" s="243"/>
      <c r="J12" s="242" t="s">
        <v>159</v>
      </c>
      <c r="K12" s="242"/>
      <c r="L12" s="162"/>
    </row>
    <row r="13" spans="2:12" ht="24" customHeight="1">
      <c r="B13" s="237" t="s">
        <v>158</v>
      </c>
      <c r="C13" s="237"/>
      <c r="D13" s="237"/>
      <c r="E13" s="246" t="e">
        <f t="shared" si="0"/>
        <v>#DIV/0!</v>
      </c>
      <c r="F13" s="244"/>
      <c r="G13" s="244"/>
      <c r="H13" s="245"/>
      <c r="J13" s="242"/>
      <c r="K13" s="242"/>
      <c r="L13" s="162"/>
    </row>
    <row r="14" spans="2:12" ht="24" customHeight="1">
      <c r="B14" s="237" t="s">
        <v>157</v>
      </c>
      <c r="C14" s="237"/>
      <c r="D14" s="237"/>
      <c r="E14" s="237"/>
      <c r="F14" s="237"/>
      <c r="G14" s="237"/>
      <c r="H14" s="243"/>
      <c r="J14" s="242" t="s">
        <v>156</v>
      </c>
      <c r="K14" s="242"/>
      <c r="L14" s="61"/>
    </row>
    <row r="15" spans="2:12" ht="24" customHeight="1">
      <c r="B15" s="237" t="s">
        <v>155</v>
      </c>
      <c r="C15" s="237"/>
      <c r="D15" s="237"/>
      <c r="E15" s="237"/>
      <c r="F15" s="237"/>
      <c r="G15" s="237"/>
      <c r="H15" s="237"/>
      <c r="J15" s="242" t="s">
        <v>154</v>
      </c>
      <c r="K15" s="242"/>
      <c r="L15" s="61"/>
    </row>
    <row r="16" spans="2:12" ht="24" customHeight="1">
      <c r="B16" s="237" t="s">
        <v>153</v>
      </c>
      <c r="C16" s="237"/>
      <c r="D16" s="237"/>
      <c r="E16" s="237"/>
      <c r="F16" s="244"/>
      <c r="G16" s="244"/>
      <c r="H16" s="245"/>
      <c r="J16" s="242"/>
      <c r="K16" s="242"/>
      <c r="L16" s="61"/>
    </row>
    <row r="17" spans="2:12" ht="24" customHeight="1">
      <c r="B17" s="237" t="s">
        <v>152</v>
      </c>
      <c r="C17" s="237"/>
      <c r="D17" s="237"/>
      <c r="E17" s="237"/>
      <c r="F17" s="237"/>
      <c r="G17" s="237"/>
      <c r="H17" s="243"/>
      <c r="J17" s="242" t="s">
        <v>151</v>
      </c>
      <c r="K17" s="242"/>
      <c r="L17" s="61"/>
    </row>
    <row r="18" spans="2:12" ht="24" customHeight="1">
      <c r="B18" s="237" t="s">
        <v>150</v>
      </c>
      <c r="C18" s="237"/>
      <c r="D18" s="237"/>
      <c r="E18" s="237"/>
      <c r="F18" s="244"/>
      <c r="G18" s="244"/>
      <c r="H18" s="245"/>
      <c r="J18" s="242"/>
      <c r="K18" s="242"/>
      <c r="L18" s="61"/>
    </row>
    <row r="19" spans="2:12" ht="24" customHeight="1">
      <c r="B19" s="237" t="s">
        <v>149</v>
      </c>
      <c r="C19" s="237"/>
      <c r="D19" s="237"/>
      <c r="E19" s="237"/>
      <c r="F19" s="244"/>
      <c r="G19" s="244"/>
      <c r="H19" s="243"/>
      <c r="J19" s="242" t="s">
        <v>147</v>
      </c>
      <c r="K19" s="242"/>
      <c r="L19" s="61"/>
    </row>
    <row r="20" spans="2:12" ht="24" customHeight="1">
      <c r="B20" s="237" t="s">
        <v>148</v>
      </c>
      <c r="C20" s="237"/>
      <c r="D20" s="237"/>
      <c r="E20" s="237"/>
      <c r="F20" s="237"/>
      <c r="G20" s="237"/>
      <c r="H20" s="237"/>
      <c r="J20" s="242" t="s">
        <v>147</v>
      </c>
      <c r="K20" s="242"/>
      <c r="L20" s="61"/>
    </row>
    <row r="21" spans="2:12" ht="24" customHeight="1">
      <c r="B21" s="237"/>
      <c r="C21" s="237"/>
      <c r="D21" s="237"/>
      <c r="E21" s="237"/>
      <c r="F21" s="237"/>
      <c r="G21" s="237"/>
      <c r="H21" s="237"/>
      <c r="J21" s="242"/>
      <c r="K21" s="242"/>
      <c r="L21" s="61"/>
    </row>
    <row r="22" spans="2:12" ht="24" customHeight="1">
      <c r="B22" s="240"/>
      <c r="C22" s="240" t="s">
        <v>146</v>
      </c>
      <c r="D22" s="240"/>
      <c r="E22" s="240"/>
      <c r="F22" s="240"/>
      <c r="G22" s="240"/>
      <c r="H22" s="237"/>
      <c r="J22" s="242"/>
      <c r="K22" s="242"/>
      <c r="L22" s="61"/>
    </row>
    <row r="23" spans="2:12" ht="24" customHeight="1">
      <c r="B23" s="240"/>
      <c r="C23" s="240"/>
      <c r="D23" s="240"/>
      <c r="E23" s="240"/>
      <c r="F23" s="240"/>
      <c r="G23" s="240"/>
      <c r="H23" s="364" t="s">
        <v>145</v>
      </c>
      <c r="I23" s="365"/>
      <c r="J23" s="365"/>
      <c r="K23" s="366"/>
      <c r="L23" s="61"/>
    </row>
    <row r="24" spans="2:12" ht="24" customHeight="1">
      <c r="B24" s="240"/>
      <c r="C24" s="240"/>
      <c r="D24" s="240"/>
      <c r="E24" s="240" t="s">
        <v>144</v>
      </c>
      <c r="F24" s="241" t="s">
        <v>105</v>
      </c>
      <c r="G24" s="240" t="s">
        <v>143</v>
      </c>
      <c r="H24" s="364"/>
      <c r="I24" s="365"/>
      <c r="J24" s="365"/>
      <c r="K24" s="366"/>
      <c r="L24" s="61"/>
    </row>
    <row r="25" spans="2:12" ht="24" customHeight="1">
      <c r="B25" s="237" t="s">
        <v>142</v>
      </c>
      <c r="C25" s="237"/>
      <c r="D25" s="231"/>
      <c r="E25" s="239"/>
      <c r="F25" s="238" t="e">
        <f t="shared" ref="F25:F38" si="1">E25/$E$38</f>
        <v>#DIV/0!</v>
      </c>
      <c r="G25" s="238" t="e">
        <f>F25</f>
        <v>#DIV/0!</v>
      </c>
      <c r="H25" s="367" t="s">
        <v>141</v>
      </c>
      <c r="I25" s="368"/>
      <c r="J25" s="368"/>
      <c r="K25" s="369"/>
      <c r="L25" s="61"/>
    </row>
    <row r="26" spans="2:12" ht="24" customHeight="1">
      <c r="B26" s="237" t="s">
        <v>140</v>
      </c>
      <c r="C26" s="237"/>
      <c r="D26" s="231"/>
      <c r="E26" s="239"/>
      <c r="F26" s="238" t="e">
        <f t="shared" si="1"/>
        <v>#DIV/0!</v>
      </c>
      <c r="G26" s="238" t="e">
        <f>SUM(F25:F26)</f>
        <v>#DIV/0!</v>
      </c>
      <c r="H26" s="367"/>
      <c r="I26" s="368"/>
      <c r="J26" s="368"/>
      <c r="K26" s="369"/>
      <c r="L26" s="61"/>
    </row>
    <row r="27" spans="2:12" ht="24" customHeight="1">
      <c r="B27" s="237" t="s">
        <v>139</v>
      </c>
      <c r="C27" s="237"/>
      <c r="D27" s="231"/>
      <c r="E27" s="223"/>
      <c r="F27" s="236" t="e">
        <f t="shared" si="1"/>
        <v>#DIV/0!</v>
      </c>
      <c r="G27" s="236" t="e">
        <f>SUM(F25:F27)</f>
        <v>#DIV/0!</v>
      </c>
      <c r="H27" s="370" t="s">
        <v>138</v>
      </c>
      <c r="I27" s="371"/>
      <c r="J27" s="371"/>
      <c r="K27" s="372"/>
      <c r="L27" s="61"/>
    </row>
    <row r="28" spans="2:12" ht="24" customHeight="1">
      <c r="B28" s="237" t="s">
        <v>137</v>
      </c>
      <c r="C28" s="237"/>
      <c r="D28" s="231"/>
      <c r="E28" s="223"/>
      <c r="F28" s="236" t="e">
        <f t="shared" si="1"/>
        <v>#DIV/0!</v>
      </c>
      <c r="G28" s="236" t="e">
        <f>SUM(F25:F28)</f>
        <v>#DIV/0!</v>
      </c>
      <c r="H28" s="370"/>
      <c r="I28" s="371"/>
      <c r="J28" s="371"/>
      <c r="K28" s="372"/>
      <c r="L28" s="61"/>
    </row>
    <row r="29" spans="2:12" ht="24" customHeight="1">
      <c r="B29" s="237" t="s">
        <v>136</v>
      </c>
      <c r="C29" s="237"/>
      <c r="D29" s="231"/>
      <c r="E29" s="223"/>
      <c r="F29" s="236" t="e">
        <f t="shared" si="1"/>
        <v>#DIV/0!</v>
      </c>
      <c r="G29" s="236" t="e">
        <f>SUM(F25:F29)</f>
        <v>#DIV/0!</v>
      </c>
      <c r="H29" s="373" t="s">
        <v>135</v>
      </c>
      <c r="I29" s="374"/>
      <c r="J29" s="374"/>
      <c r="K29" s="375"/>
      <c r="L29" s="61"/>
    </row>
    <row r="30" spans="2:12" ht="24" customHeight="1">
      <c r="B30" s="237" t="s">
        <v>134</v>
      </c>
      <c r="C30" s="237"/>
      <c r="D30" s="231"/>
      <c r="E30" s="223"/>
      <c r="F30" s="236" t="e">
        <f t="shared" si="1"/>
        <v>#DIV/0!</v>
      </c>
      <c r="G30" s="236" t="e">
        <f>SUM(F25:F30)</f>
        <v>#DIV/0!</v>
      </c>
      <c r="H30" s="376"/>
      <c r="I30" s="377"/>
      <c r="J30" s="377"/>
      <c r="K30" s="378"/>
      <c r="L30" s="61"/>
    </row>
    <row r="31" spans="2:12" ht="24" customHeight="1">
      <c r="B31" s="237" t="s">
        <v>133</v>
      </c>
      <c r="C31" s="237"/>
      <c r="D31" s="231"/>
      <c r="E31" s="223"/>
      <c r="F31" s="236" t="e">
        <f t="shared" si="1"/>
        <v>#DIV/0!</v>
      </c>
      <c r="G31" s="236" t="e">
        <f>SUM(F25:F31)</f>
        <v>#DIV/0!</v>
      </c>
      <c r="H31" s="379"/>
      <c r="I31" s="380"/>
      <c r="J31" s="380"/>
      <c r="K31" s="381"/>
      <c r="L31" s="61"/>
    </row>
    <row r="32" spans="2:12" ht="24" customHeight="1">
      <c r="B32" s="237" t="s">
        <v>132</v>
      </c>
      <c r="C32" s="237"/>
      <c r="D32" s="231"/>
      <c r="E32" s="223"/>
      <c r="F32" s="236" t="e">
        <f t="shared" si="1"/>
        <v>#DIV/0!</v>
      </c>
      <c r="G32" s="236" t="e">
        <f>SUM(F25:F32)</f>
        <v>#DIV/0!</v>
      </c>
      <c r="H32" s="382" t="s">
        <v>131</v>
      </c>
      <c r="I32" s="383"/>
      <c r="J32" s="383"/>
      <c r="K32" s="384"/>
      <c r="L32" s="61"/>
    </row>
    <row r="33" spans="2:12" ht="24" customHeight="1">
      <c r="B33" s="237" t="s">
        <v>130</v>
      </c>
      <c r="C33" s="237"/>
      <c r="D33" s="231"/>
      <c r="E33" s="223"/>
      <c r="F33" s="236" t="e">
        <f t="shared" si="1"/>
        <v>#DIV/0!</v>
      </c>
      <c r="G33" s="236" t="e">
        <f>SUM(F25:F33)</f>
        <v>#DIV/0!</v>
      </c>
      <c r="H33" s="382"/>
      <c r="I33" s="383"/>
      <c r="J33" s="383"/>
      <c r="K33" s="384"/>
      <c r="L33" s="61"/>
    </row>
    <row r="34" spans="2:12" ht="24" customHeight="1">
      <c r="B34" s="237" t="s">
        <v>129</v>
      </c>
      <c r="C34" s="237"/>
      <c r="D34" s="231"/>
      <c r="E34" s="223"/>
      <c r="F34" s="236" t="e">
        <f t="shared" si="1"/>
        <v>#DIV/0!</v>
      </c>
      <c r="G34" s="236" t="e">
        <f>SUM(F25:F34)</f>
        <v>#DIV/0!</v>
      </c>
      <c r="H34" s="382"/>
      <c r="I34" s="383"/>
      <c r="J34" s="383"/>
      <c r="K34" s="384"/>
      <c r="L34" s="61"/>
    </row>
    <row r="35" spans="2:12" ht="24" customHeight="1">
      <c r="B35" s="237" t="s">
        <v>128</v>
      </c>
      <c r="C35" s="237"/>
      <c r="D35" s="231"/>
      <c r="E35" s="223"/>
      <c r="F35" s="236" t="e">
        <f t="shared" si="1"/>
        <v>#DIV/0!</v>
      </c>
      <c r="G35" s="236" t="e">
        <f>SUM(F25:F35)</f>
        <v>#DIV/0!</v>
      </c>
      <c r="H35" s="382"/>
      <c r="I35" s="383"/>
      <c r="J35" s="383"/>
      <c r="K35" s="384"/>
      <c r="L35" s="61"/>
    </row>
    <row r="36" spans="2:12" ht="24" customHeight="1">
      <c r="B36" s="237" t="s">
        <v>127</v>
      </c>
      <c r="C36" s="237"/>
      <c r="D36" s="231"/>
      <c r="E36" s="223"/>
      <c r="F36" s="236" t="e">
        <f t="shared" si="1"/>
        <v>#DIV/0!</v>
      </c>
      <c r="G36" s="236" t="e">
        <f>SUM(F25:F36)</f>
        <v>#DIV/0!</v>
      </c>
      <c r="H36" s="382"/>
      <c r="I36" s="383"/>
      <c r="J36" s="383"/>
      <c r="K36" s="384"/>
      <c r="L36" s="61"/>
    </row>
    <row r="37" spans="2:12" ht="24" customHeight="1">
      <c r="B37" s="237" t="s">
        <v>126</v>
      </c>
      <c r="C37" s="237"/>
      <c r="D37" s="231"/>
      <c r="E37" s="223"/>
      <c r="F37" s="236" t="e">
        <f t="shared" si="1"/>
        <v>#DIV/0!</v>
      </c>
      <c r="G37" s="236" t="e">
        <f>SUM(F25:F37)</f>
        <v>#DIV/0!</v>
      </c>
      <c r="H37" s="382"/>
      <c r="I37" s="383"/>
      <c r="J37" s="383"/>
      <c r="K37" s="384"/>
      <c r="L37" s="61"/>
    </row>
    <row r="38" spans="2:12" ht="24" customHeight="1">
      <c r="B38" s="237" t="s">
        <v>125</v>
      </c>
      <c r="C38" s="237"/>
      <c r="D38" s="231"/>
      <c r="E38" s="223"/>
      <c r="F38" s="236" t="e">
        <f t="shared" si="1"/>
        <v>#DIV/0!</v>
      </c>
      <c r="G38" s="236" t="e">
        <f>SUM(F25:F38)</f>
        <v>#DIV/0!</v>
      </c>
      <c r="H38" s="235"/>
      <c r="I38" s="234"/>
      <c r="J38" s="234"/>
      <c r="K38" s="233"/>
      <c r="L38" s="61"/>
    </row>
    <row r="39" spans="2:12" ht="24" customHeight="1">
      <c r="B39" s="232" t="s">
        <v>124</v>
      </c>
      <c r="C39" s="231"/>
      <c r="D39" s="231"/>
      <c r="E39" s="230"/>
      <c r="F39" s="229" t="e">
        <f>SUM(F25:F38)</f>
        <v>#DIV/0!</v>
      </c>
      <c r="G39" s="228"/>
      <c r="H39" s="227"/>
      <c r="J39" s="226"/>
      <c r="K39" s="226"/>
      <c r="L39" s="61"/>
    </row>
    <row r="40" spans="2:12" ht="24" customHeight="1">
      <c r="B40" s="225" t="s">
        <v>123</v>
      </c>
      <c r="C40" s="224"/>
      <c r="D40" s="224"/>
      <c r="E40" s="223"/>
      <c r="F40" s="222"/>
      <c r="G40" s="222"/>
      <c r="H40" s="361" t="s">
        <v>122</v>
      </c>
      <c r="I40" s="362"/>
      <c r="J40" s="362"/>
      <c r="K40" s="363"/>
      <c r="L40" s="61"/>
    </row>
    <row r="41" spans="2:12" s="61" customFormat="1" ht="102" customHeight="1"/>
    <row r="42" spans="2:12" s="61" customFormat="1" ht="102" customHeight="1"/>
    <row r="43" spans="2:12" s="61" customFormat="1" ht="102" customHeight="1"/>
    <row r="44" spans="2:12" s="61" customFormat="1" ht="102" customHeight="1"/>
    <row r="45" spans="2:12" s="61" customFormat="1" ht="102" customHeight="1"/>
    <row r="46" spans="2:12" s="61" customFormat="1" ht="102" customHeight="1"/>
    <row r="47" spans="2:12" s="61" customFormat="1" ht="102" customHeight="1"/>
    <row r="48" spans="2:12" s="61" customFormat="1" ht="102" customHeight="1"/>
    <row r="49" s="61" customFormat="1" ht="102" customHeight="1"/>
    <row r="50" s="61" customFormat="1" ht="102" customHeight="1"/>
    <row r="51" s="61" customFormat="1" ht="102" customHeight="1"/>
    <row r="52" s="61" customFormat="1" ht="102" customHeight="1"/>
    <row r="53" s="61" customFormat="1" ht="102" customHeight="1"/>
    <row r="54" s="61" customFormat="1" ht="102" customHeight="1"/>
    <row r="55" s="61" customFormat="1" ht="102" customHeight="1"/>
    <row r="56" s="61" customFormat="1" ht="102" customHeight="1"/>
    <row r="57" s="61" customFormat="1" ht="102" customHeight="1"/>
    <row r="58" s="61" customFormat="1" ht="102" customHeight="1"/>
    <row r="59" s="61" customFormat="1" ht="102" customHeight="1"/>
    <row r="60" s="61" customFormat="1" ht="102" customHeight="1"/>
    <row r="61" s="61" customFormat="1" ht="102" customHeight="1"/>
    <row r="62" s="61" customFormat="1" ht="102" customHeight="1"/>
    <row r="63" s="61" customFormat="1" ht="102" customHeight="1"/>
    <row r="64" s="61" customFormat="1" ht="102" customHeight="1"/>
    <row r="65" s="61" customFormat="1" ht="102" customHeight="1"/>
    <row r="66" s="61" customFormat="1" ht="102" customHeight="1"/>
    <row r="67" s="61" customFormat="1" ht="102" customHeight="1"/>
    <row r="68" s="61" customFormat="1" ht="102" customHeight="1"/>
    <row r="69" s="61" customFormat="1" ht="102" customHeight="1"/>
    <row r="70" s="61" customFormat="1" ht="102" customHeight="1"/>
    <row r="71" s="61" customFormat="1" ht="102" customHeight="1"/>
    <row r="72" s="61" customFormat="1" ht="102" customHeight="1"/>
    <row r="73" s="61" customFormat="1" ht="102" customHeight="1"/>
    <row r="74" s="61" customFormat="1" ht="102" customHeight="1"/>
    <row r="75" s="61" customFormat="1" ht="102" customHeight="1"/>
    <row r="76" s="61" customFormat="1" ht="102" customHeight="1"/>
    <row r="77" s="61" customFormat="1" ht="102" customHeight="1"/>
    <row r="78" s="61" customFormat="1" ht="102" customHeight="1"/>
    <row r="79" s="61" customFormat="1" ht="102" customHeight="1"/>
    <row r="80" s="61" customFormat="1" ht="102" customHeight="1"/>
    <row r="81" s="61" customFormat="1" ht="102" customHeight="1"/>
    <row r="82" s="61" customFormat="1" ht="102" customHeight="1"/>
    <row r="83" s="61" customFormat="1" ht="102" customHeight="1"/>
    <row r="84" s="61" customFormat="1" ht="102" customHeight="1"/>
    <row r="85" s="61" customFormat="1" ht="102" customHeight="1"/>
    <row r="86" s="61" customFormat="1" ht="102" customHeight="1"/>
    <row r="87" s="61" customFormat="1" ht="102" customHeight="1"/>
    <row r="88" s="61" customFormat="1" ht="102" customHeight="1"/>
    <row r="89" s="61" customFormat="1" ht="102" customHeight="1"/>
    <row r="90" s="61" customFormat="1" ht="102" customHeight="1"/>
    <row r="91" s="61" customFormat="1" ht="102" customHeight="1"/>
    <row r="92" s="61" customFormat="1" ht="102" customHeight="1"/>
    <row r="93" s="61" customFormat="1" ht="102" customHeight="1"/>
    <row r="94" s="61" customFormat="1" ht="102" customHeight="1"/>
    <row r="95" s="61" customFormat="1" ht="102" customHeight="1"/>
    <row r="96" s="61" customFormat="1" ht="102" customHeight="1"/>
    <row r="97" s="61" customFormat="1" ht="102" customHeight="1"/>
    <row r="98" s="61" customFormat="1" ht="102" customHeight="1"/>
    <row r="99" s="61" customFormat="1" ht="102" customHeight="1"/>
    <row r="100" s="61" customFormat="1" ht="102" customHeight="1"/>
    <row r="101" s="61" customFormat="1" ht="102" customHeight="1"/>
    <row r="102" s="61" customFormat="1" ht="102" customHeight="1"/>
    <row r="103" s="61" customFormat="1" ht="102" customHeight="1"/>
    <row r="104" s="61" customFormat="1" ht="102" customHeight="1"/>
    <row r="105" s="61" customFormat="1" ht="102" customHeight="1"/>
    <row r="106" s="61" customFormat="1" ht="102" customHeight="1"/>
    <row r="107" s="61" customFormat="1" ht="102" customHeight="1"/>
    <row r="108" s="61" customFormat="1" ht="102" customHeight="1"/>
    <row r="109" s="61" customFormat="1" ht="102" customHeight="1"/>
    <row r="110" s="61" customFormat="1" ht="102" customHeight="1"/>
    <row r="111" s="61" customFormat="1" ht="102" customHeight="1"/>
    <row r="112" s="61" customFormat="1" ht="102" customHeight="1"/>
    <row r="113" s="61" customFormat="1" ht="102" customHeight="1"/>
    <row r="114" s="61" customFormat="1" ht="102" customHeight="1"/>
    <row r="115" s="61" customFormat="1" ht="102" customHeight="1"/>
    <row r="116" s="61" customFormat="1" ht="102" customHeight="1"/>
    <row r="117" s="61" customFormat="1" ht="102" customHeight="1"/>
    <row r="118" s="61" customFormat="1" ht="102" customHeight="1"/>
    <row r="119" s="61" customFormat="1" ht="102" customHeight="1"/>
    <row r="120" s="61" customFormat="1" ht="102" customHeight="1"/>
    <row r="121" s="61" customFormat="1" ht="102" customHeight="1"/>
    <row r="122" s="61" customFormat="1" ht="102" customHeight="1"/>
    <row r="123" s="61" customFormat="1" ht="102" customHeight="1"/>
    <row r="124" s="61" customFormat="1" ht="102" customHeight="1"/>
    <row r="125" s="61" customFormat="1" ht="102" customHeight="1"/>
    <row r="126" s="61" customFormat="1" ht="102" customHeight="1"/>
    <row r="127" s="61" customFormat="1" ht="102" customHeight="1"/>
    <row r="128" s="61" customFormat="1" ht="102" customHeight="1"/>
    <row r="129" s="61" customFormat="1" ht="102" customHeight="1"/>
    <row r="130" s="61" customFormat="1" ht="102" customHeight="1"/>
    <row r="131" s="61" customFormat="1" ht="102" customHeight="1"/>
  </sheetData>
  <mergeCells count="6">
    <mergeCell ref="H40:K40"/>
    <mergeCell ref="H23:K24"/>
    <mergeCell ref="H25:K26"/>
    <mergeCell ref="H27:K28"/>
    <mergeCell ref="H29:K31"/>
    <mergeCell ref="H32:K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Y49"/>
  <sheetViews>
    <sheetView topLeftCell="A19" zoomScale="125" workbookViewId="0">
      <selection activeCell="P9" sqref="P9"/>
    </sheetView>
  </sheetViews>
  <sheetFormatPr defaultRowHeight="12.75"/>
  <cols>
    <col min="1" max="1" width="4.85546875" style="61" customWidth="1"/>
    <col min="4" max="4" width="12.7109375" customWidth="1"/>
    <col min="6" max="6" width="9.42578125" customWidth="1"/>
    <col min="11" max="11" width="10.7109375" customWidth="1"/>
    <col min="12" max="12" width="0.28515625" customWidth="1"/>
    <col min="13" max="14" width="8.85546875" hidden="1" customWidth="1"/>
    <col min="17" max="51" width="8.85546875" style="61" customWidth="1"/>
  </cols>
  <sheetData>
    <row r="1" spans="2:16" s="61" customFormat="1" ht="13.5" thickBot="1"/>
    <row r="2" spans="2:16" ht="13.5" thickBot="1">
      <c r="B2" s="8"/>
      <c r="C2" s="9" t="s">
        <v>192</v>
      </c>
      <c r="D2" s="10"/>
      <c r="E2" s="10"/>
      <c r="F2" s="10"/>
      <c r="G2" s="10"/>
      <c r="H2" s="11"/>
      <c r="I2" s="11"/>
      <c r="J2" s="11"/>
      <c r="K2" s="12" t="s">
        <v>4</v>
      </c>
      <c r="L2" s="63"/>
      <c r="M2" s="61"/>
      <c r="N2" s="61"/>
      <c r="O2" s="61"/>
      <c r="P2" s="61"/>
    </row>
    <row r="3" spans="2:16" ht="13.5" thickBot="1">
      <c r="B3" s="13"/>
      <c r="C3" s="14" t="s">
        <v>5</v>
      </c>
      <c r="D3" s="15"/>
      <c r="E3" s="14" t="s">
        <v>0</v>
      </c>
      <c r="F3" s="15"/>
      <c r="G3" s="15" t="s">
        <v>6</v>
      </c>
      <c r="H3" s="16"/>
      <c r="I3" s="15" t="s">
        <v>7</v>
      </c>
      <c r="J3" s="15"/>
      <c r="K3" s="17" t="s">
        <v>8</v>
      </c>
      <c r="L3" s="63"/>
      <c r="M3" s="61"/>
      <c r="N3" s="61"/>
      <c r="O3" s="61"/>
      <c r="P3" s="61"/>
    </row>
    <row r="4" spans="2:16" ht="13.5" thickBot="1">
      <c r="B4" s="18"/>
      <c r="C4" s="15" t="s">
        <v>191</v>
      </c>
      <c r="D4" s="15"/>
      <c r="E4" s="14" t="s">
        <v>10</v>
      </c>
      <c r="F4" s="15"/>
      <c r="G4" s="15"/>
      <c r="H4" s="16"/>
      <c r="I4" s="16"/>
      <c r="J4" s="16"/>
      <c r="K4" s="75" t="s">
        <v>11</v>
      </c>
      <c r="L4" s="63"/>
      <c r="M4" s="61"/>
      <c r="N4" s="61"/>
      <c r="O4" s="61"/>
      <c r="P4" s="61"/>
    </row>
    <row r="5" spans="2:16" ht="24" customHeight="1" thickBot="1">
      <c r="B5" s="19" t="s">
        <v>190</v>
      </c>
      <c r="C5" s="20"/>
      <c r="D5" s="20"/>
      <c r="E5" s="220"/>
      <c r="F5" s="299"/>
      <c r="G5" s="298"/>
      <c r="H5" s="76"/>
      <c r="I5" s="77" t="s">
        <v>13</v>
      </c>
      <c r="J5" s="78"/>
      <c r="K5" s="21" t="s">
        <v>14</v>
      </c>
      <c r="L5" s="61"/>
      <c r="M5" s="61"/>
      <c r="N5" s="61"/>
      <c r="O5" s="61"/>
      <c r="P5" s="61"/>
    </row>
    <row r="6" spans="2:16" ht="24" customHeight="1" thickBot="1">
      <c r="B6" s="22" t="s">
        <v>189</v>
      </c>
      <c r="C6" s="23"/>
      <c r="D6" s="23"/>
      <c r="E6" s="296"/>
      <c r="F6" s="295"/>
      <c r="G6" s="297"/>
      <c r="H6" s="79"/>
      <c r="I6" s="79" t="s">
        <v>56</v>
      </c>
      <c r="J6" s="80"/>
      <c r="K6" s="24" t="s">
        <v>16</v>
      </c>
      <c r="L6" s="61"/>
      <c r="M6" s="61"/>
      <c r="N6" s="61"/>
      <c r="O6" s="61"/>
      <c r="P6" s="61"/>
    </row>
    <row r="7" spans="2:16" ht="24" customHeight="1" thickBot="1">
      <c r="B7" s="22" t="s">
        <v>188</v>
      </c>
      <c r="C7" s="25"/>
      <c r="D7" s="25"/>
      <c r="E7" s="296"/>
      <c r="F7" s="295"/>
      <c r="G7" s="292"/>
      <c r="H7" s="81"/>
      <c r="I7" s="79" t="s">
        <v>18</v>
      </c>
      <c r="J7" s="80"/>
      <c r="K7" s="82" t="s">
        <v>19</v>
      </c>
      <c r="L7" s="61"/>
      <c r="M7" s="61"/>
      <c r="N7" s="61"/>
      <c r="O7" s="61"/>
      <c r="P7" s="61"/>
    </row>
    <row r="8" spans="2:16" ht="24" customHeight="1" thickBot="1">
      <c r="B8" s="19" t="s">
        <v>187</v>
      </c>
      <c r="C8" s="20"/>
      <c r="D8" s="20"/>
      <c r="E8" s="294"/>
      <c r="F8" s="293"/>
      <c r="G8" s="292"/>
      <c r="H8" s="83"/>
      <c r="I8" s="77" t="s">
        <v>21</v>
      </c>
      <c r="J8" s="84"/>
      <c r="K8" s="85" t="s">
        <v>58</v>
      </c>
      <c r="L8" s="61"/>
      <c r="M8" s="61"/>
      <c r="N8" s="61"/>
      <c r="O8" s="61"/>
      <c r="P8" s="61"/>
    </row>
    <row r="9" spans="2:16" ht="24" customHeight="1" thickBot="1">
      <c r="B9" s="22" t="s">
        <v>186</v>
      </c>
      <c r="C9" s="25"/>
      <c r="D9" s="25"/>
      <c r="E9" s="167"/>
      <c r="F9" s="268"/>
      <c r="G9" s="290"/>
      <c r="H9" s="81"/>
      <c r="I9" s="79" t="s">
        <v>23</v>
      </c>
      <c r="J9" s="87"/>
      <c r="K9" s="61"/>
      <c r="L9" s="61"/>
      <c r="M9" s="61"/>
      <c r="N9" s="61"/>
      <c r="O9" s="61"/>
      <c r="P9" s="61"/>
    </row>
    <row r="10" spans="2:16" ht="24" customHeight="1" thickBot="1">
      <c r="B10" s="22" t="s">
        <v>185</v>
      </c>
      <c r="C10" s="25"/>
      <c r="D10" s="25"/>
      <c r="E10" s="163"/>
      <c r="F10" s="268"/>
      <c r="G10" s="290"/>
      <c r="H10" s="81"/>
      <c r="I10" s="79" t="s">
        <v>25</v>
      </c>
      <c r="J10" s="87"/>
      <c r="K10" s="61"/>
      <c r="L10" s="61"/>
      <c r="M10" s="61"/>
      <c r="N10" s="61"/>
      <c r="O10" s="61"/>
      <c r="P10" s="61"/>
    </row>
    <row r="11" spans="2:16" ht="24" customHeight="1" thickBot="1">
      <c r="B11" s="22" t="s">
        <v>184</v>
      </c>
      <c r="C11" s="25"/>
      <c r="D11" s="198"/>
      <c r="E11" s="167"/>
      <c r="F11" s="268"/>
      <c r="G11" s="290"/>
      <c r="H11" s="291"/>
      <c r="I11" s="164"/>
      <c r="J11" s="27"/>
      <c r="K11" s="61"/>
      <c r="L11" s="61"/>
      <c r="M11" s="61"/>
      <c r="N11" s="61"/>
      <c r="O11" s="61"/>
      <c r="P11" s="61"/>
    </row>
    <row r="12" spans="2:16" ht="24" customHeight="1" thickBot="1">
      <c r="B12" s="19" t="s">
        <v>109</v>
      </c>
      <c r="C12" s="20"/>
      <c r="D12" s="20"/>
      <c r="E12" s="209"/>
      <c r="F12" s="168"/>
      <c r="G12" s="290"/>
      <c r="H12" s="385" t="s">
        <v>183</v>
      </c>
      <c r="I12" s="386"/>
      <c r="J12" s="387"/>
      <c r="K12" s="61"/>
      <c r="L12" s="61"/>
      <c r="M12" s="61"/>
      <c r="N12" s="61"/>
      <c r="O12" s="61"/>
      <c r="P12" s="61"/>
    </row>
    <row r="13" spans="2:16" ht="24" customHeight="1" thickBot="1">
      <c r="B13" s="22" t="s">
        <v>182</v>
      </c>
      <c r="C13" s="25"/>
      <c r="D13" s="91"/>
      <c r="E13" s="167"/>
      <c r="F13" s="268"/>
      <c r="G13" s="114"/>
      <c r="H13" s="25"/>
      <c r="I13" s="26" t="s">
        <v>67</v>
      </c>
      <c r="J13" s="27"/>
      <c r="K13" s="61"/>
      <c r="L13" s="61"/>
      <c r="M13" s="61"/>
      <c r="N13" s="61"/>
      <c r="O13" s="61"/>
      <c r="P13" s="61"/>
    </row>
    <row r="14" spans="2:16" ht="24" customHeight="1" thickBot="1">
      <c r="B14" s="22" t="s">
        <v>182</v>
      </c>
      <c r="C14" s="25"/>
      <c r="D14" s="91"/>
      <c r="E14" s="167"/>
      <c r="F14" s="268"/>
      <c r="G14" s="114"/>
      <c r="H14" s="25"/>
      <c r="I14" s="26" t="s">
        <v>67</v>
      </c>
      <c r="J14" s="27"/>
      <c r="K14" s="61"/>
      <c r="L14" s="61"/>
      <c r="M14" s="61"/>
      <c r="N14" s="61"/>
      <c r="O14" s="61"/>
      <c r="P14" s="61"/>
    </row>
    <row r="15" spans="2:16" ht="24" customHeight="1" thickBot="1">
      <c r="B15" s="22" t="s">
        <v>27</v>
      </c>
      <c r="C15" s="25"/>
      <c r="D15" s="25"/>
      <c r="E15" s="167">
        <f>E5+E6+E7+E8+E9+E11+E12+E13+E14</f>
        <v>0</v>
      </c>
      <c r="F15" s="272"/>
      <c r="G15" s="289"/>
      <c r="H15" s="20"/>
      <c r="I15" s="20"/>
      <c r="J15" s="92"/>
      <c r="K15" s="61"/>
      <c r="L15" s="61"/>
      <c r="M15" s="61"/>
      <c r="N15" s="61"/>
      <c r="O15" s="61"/>
      <c r="P15" s="61"/>
    </row>
    <row r="16" spans="2:16" ht="24" customHeight="1">
      <c r="G16" s="28" t="s">
        <v>181</v>
      </c>
      <c r="K16" s="61"/>
      <c r="L16" s="61"/>
      <c r="M16" s="61"/>
      <c r="N16" s="61"/>
      <c r="O16" s="61"/>
      <c r="P16" s="61"/>
    </row>
    <row r="17" spans="2:16" ht="24" customHeight="1">
      <c r="B17" s="388" t="s">
        <v>180</v>
      </c>
      <c r="C17" s="389"/>
      <c r="D17" s="389"/>
      <c r="E17" s="106"/>
      <c r="F17" s="106"/>
      <c r="G17" s="106"/>
      <c r="H17" s="29" t="s">
        <v>69</v>
      </c>
      <c r="I17" s="106"/>
      <c r="J17" s="106"/>
      <c r="K17" s="106"/>
      <c r="L17" s="61"/>
      <c r="M17" s="61"/>
      <c r="N17" s="61"/>
      <c r="O17" s="61"/>
      <c r="P17" s="61"/>
    </row>
    <row r="18" spans="2:16" ht="24" customHeight="1" thickBot="1">
      <c r="B18" s="30"/>
      <c r="C18" s="29" t="s">
        <v>26</v>
      </c>
      <c r="D18" s="30"/>
      <c r="E18" s="30" t="s">
        <v>10</v>
      </c>
      <c r="F18" s="106"/>
      <c r="G18" s="30" t="s">
        <v>70</v>
      </c>
      <c r="H18" s="29" t="s">
        <v>7</v>
      </c>
      <c r="I18" s="29"/>
      <c r="J18" s="29" t="s">
        <v>71</v>
      </c>
      <c r="K18" s="106"/>
      <c r="L18" s="61"/>
      <c r="M18" s="61"/>
      <c r="N18" s="61"/>
      <c r="O18" s="61"/>
      <c r="P18" s="61"/>
    </row>
    <row r="19" spans="2:16" ht="24" customHeight="1" thickBot="1">
      <c r="B19" s="107" t="s">
        <v>179</v>
      </c>
      <c r="C19" s="108"/>
      <c r="D19" s="288"/>
      <c r="E19" s="287"/>
      <c r="F19" s="168"/>
      <c r="G19" s="109" t="e">
        <f>E19/E26</f>
        <v>#DIV/0!</v>
      </c>
      <c r="H19" s="286">
        <v>0.75</v>
      </c>
      <c r="I19" s="111" t="s">
        <v>73</v>
      </c>
      <c r="J19" s="111"/>
      <c r="K19" s="112"/>
      <c r="L19" s="61"/>
      <c r="M19" s="61"/>
      <c r="N19" s="61"/>
      <c r="O19" s="61"/>
      <c r="P19" s="61"/>
    </row>
    <row r="20" spans="2:16" ht="24" customHeight="1" thickBot="1">
      <c r="B20" s="22" t="s">
        <v>178</v>
      </c>
      <c r="C20" s="25"/>
      <c r="D20" s="278"/>
      <c r="E20" s="277"/>
      <c r="F20" s="268"/>
      <c r="G20" s="113" t="e">
        <f>E20/E26</f>
        <v>#DIV/0!</v>
      </c>
      <c r="H20" s="285" t="s">
        <v>75</v>
      </c>
      <c r="I20" s="31" t="s">
        <v>76</v>
      </c>
      <c r="J20" s="32"/>
      <c r="K20" s="115"/>
      <c r="L20" s="61"/>
      <c r="M20" s="61"/>
      <c r="N20" s="61"/>
      <c r="O20" s="61"/>
      <c r="P20" s="61"/>
    </row>
    <row r="21" spans="2:16" ht="24" customHeight="1" thickBot="1">
      <c r="B21" s="22" t="s">
        <v>177</v>
      </c>
      <c r="C21" s="25"/>
      <c r="D21" s="278"/>
      <c r="E21" s="277"/>
      <c r="F21" s="268"/>
      <c r="G21" s="113" t="e">
        <f>E21/E26</f>
        <v>#DIV/0!</v>
      </c>
      <c r="H21" s="283">
        <v>0.23</v>
      </c>
      <c r="I21" s="117" t="s">
        <v>79</v>
      </c>
      <c r="J21" s="118"/>
      <c r="K21" s="118"/>
      <c r="L21" s="390">
        <f>E21*65%</f>
        <v>0</v>
      </c>
      <c r="M21" s="391"/>
      <c r="N21" s="391"/>
      <c r="O21" s="392"/>
      <c r="P21" s="61"/>
    </row>
    <row r="22" spans="2:16" ht="24" customHeight="1" thickBot="1">
      <c r="B22" s="31" t="s">
        <v>176</v>
      </c>
      <c r="C22" s="119"/>
      <c r="D22" s="274"/>
      <c r="E22" s="273"/>
      <c r="F22" s="272"/>
      <c r="G22" s="120" t="e">
        <f>E22/E26</f>
        <v>#DIV/0!</v>
      </c>
      <c r="H22" s="284">
        <v>0.02</v>
      </c>
      <c r="I22" s="122" t="s">
        <v>82</v>
      </c>
      <c r="J22" s="122"/>
      <c r="K22" s="123"/>
      <c r="L22" s="393">
        <f>E22*85%</f>
        <v>0</v>
      </c>
      <c r="M22" s="394"/>
      <c r="N22" s="394"/>
      <c r="O22" s="395"/>
      <c r="P22" s="61"/>
    </row>
    <row r="23" spans="2:16" ht="24" customHeight="1" thickBot="1">
      <c r="B23" s="22" t="s">
        <v>175</v>
      </c>
      <c r="C23" s="25"/>
      <c r="D23" s="278"/>
      <c r="E23" s="277"/>
      <c r="F23" s="268"/>
      <c r="G23" s="113" t="e">
        <f>E23/E26</f>
        <v>#DIV/0!</v>
      </c>
      <c r="H23" s="283" t="s">
        <v>75</v>
      </c>
      <c r="I23" s="126" t="s">
        <v>174</v>
      </c>
      <c r="J23" s="126"/>
      <c r="K23" s="127"/>
      <c r="L23" s="282"/>
      <c r="M23" s="281"/>
      <c r="N23" s="280"/>
      <c r="O23" s="279">
        <f>E23</f>
        <v>0</v>
      </c>
      <c r="P23" s="61"/>
    </row>
    <row r="24" spans="2:16" ht="24" customHeight="1" thickBot="1">
      <c r="B24" s="22"/>
      <c r="C24" s="25"/>
      <c r="D24" s="278"/>
      <c r="E24" s="277"/>
      <c r="F24" s="268"/>
      <c r="G24" s="113" t="e">
        <f>E24/E26</f>
        <v>#DIV/0!</v>
      </c>
      <c r="H24" s="276"/>
      <c r="I24" s="23"/>
      <c r="J24" s="23"/>
      <c r="K24" s="23"/>
      <c r="L24" s="270"/>
      <c r="M24" s="103"/>
      <c r="N24" s="105"/>
      <c r="O24" s="275"/>
      <c r="P24" s="61"/>
    </row>
    <row r="25" spans="2:16" ht="24" customHeight="1" thickBot="1">
      <c r="B25" s="31"/>
      <c r="C25" s="119"/>
      <c r="D25" s="274"/>
      <c r="E25" s="273"/>
      <c r="F25" s="272"/>
      <c r="G25" s="129" t="e">
        <f>E25/E26</f>
        <v>#DIV/0!</v>
      </c>
      <c r="H25" s="271"/>
      <c r="I25" s="119"/>
      <c r="J25" s="119"/>
      <c r="K25" s="119"/>
      <c r="L25" s="270"/>
      <c r="M25" s="103"/>
      <c r="N25" s="105"/>
      <c r="O25" s="269"/>
      <c r="P25" s="61"/>
    </row>
    <row r="26" spans="2:16" ht="24" customHeight="1" thickBot="1">
      <c r="B26" s="396" t="s">
        <v>89</v>
      </c>
      <c r="C26" s="397"/>
      <c r="D26" s="398"/>
      <c r="E26" s="167">
        <f>E19+E20+E21+E22+E23+E24+E25</f>
        <v>0</v>
      </c>
      <c r="F26" s="268"/>
      <c r="G26" s="267" t="e">
        <f>G19+G20+G21+G22+G23+G24+G25</f>
        <v>#DIV/0!</v>
      </c>
      <c r="H26" s="266"/>
      <c r="I26" s="131"/>
      <c r="J26" s="131"/>
      <c r="K26" s="131"/>
      <c r="L26" s="265"/>
      <c r="M26" s="138"/>
      <c r="N26" s="138"/>
      <c r="O26" s="264">
        <f>L21+L22+O23</f>
        <v>0</v>
      </c>
      <c r="P26" s="263" t="e">
        <f>O26/E26</f>
        <v>#DIV/0!</v>
      </c>
    </row>
    <row r="27" spans="2:16" s="61" customFormat="1" ht="21" customHeight="1"/>
    <row r="28" spans="2:16" s="61" customFormat="1" ht="21" customHeight="1"/>
    <row r="29" spans="2:16" s="61" customFormat="1" ht="21" customHeight="1"/>
    <row r="30" spans="2:16" s="61" customFormat="1" ht="21" customHeight="1"/>
    <row r="31" spans="2:16" s="61" customFormat="1" ht="21" customHeight="1"/>
    <row r="32" spans="2:16" s="61" customFormat="1" ht="21" customHeight="1"/>
    <row r="33" s="61" customFormat="1" ht="21" customHeight="1"/>
    <row r="34" s="61" customFormat="1" ht="21" customHeight="1"/>
    <row r="35" s="61" customFormat="1" ht="21" customHeight="1"/>
    <row r="36" s="61" customFormat="1" ht="21" customHeight="1"/>
    <row r="37" s="61" customFormat="1" ht="21" customHeight="1"/>
    <row r="38" s="61" customFormat="1" ht="21" customHeight="1"/>
    <row r="39" s="61" customFormat="1" ht="21" customHeight="1"/>
    <row r="40" s="61" customFormat="1" ht="21" customHeight="1"/>
    <row r="41" s="61" customFormat="1" ht="21" customHeight="1"/>
    <row r="42" s="61" customFormat="1" ht="21" customHeight="1"/>
    <row r="43" s="61" customFormat="1" ht="21" customHeight="1"/>
    <row r="44" s="61" customFormat="1" ht="21" customHeight="1"/>
    <row r="45" s="61" customFormat="1" ht="21" customHeight="1"/>
    <row r="46" s="61" customFormat="1" ht="21" customHeight="1"/>
    <row r="47" s="61" customFormat="1" ht="21" customHeight="1"/>
    <row r="48" s="61" customFormat="1" ht="21" customHeight="1"/>
    <row r="49" s="61" customFormat="1" ht="21" customHeight="1"/>
  </sheetData>
  <mergeCells count="5">
    <mergeCell ref="H12:J12"/>
    <mergeCell ref="B17:D17"/>
    <mergeCell ref="L21:O21"/>
    <mergeCell ref="L22:O22"/>
    <mergeCell ref="B26:D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First Time Fill Rate (FTFR)</vt:lpstr>
      <vt:lpstr>CDK Scorecard</vt:lpstr>
      <vt:lpstr>PARTS DEPT ACTION PLAN</vt:lpstr>
      <vt:lpstr>R&amp;R DMS Scorecard</vt:lpstr>
      <vt:lpstr>Dealer Track Scorecard</vt:lpstr>
      <vt:lpstr> UCS Scorecard</vt:lpstr>
    </vt:vector>
  </TitlesOfParts>
  <Company>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jschoonover</dc:creator>
  <cp:lastModifiedBy>Frank</cp:lastModifiedBy>
  <cp:lastPrinted>2012-09-19T10:34:20Z</cp:lastPrinted>
  <dcterms:created xsi:type="dcterms:W3CDTF">2002-07-03T13:25:44Z</dcterms:created>
  <dcterms:modified xsi:type="dcterms:W3CDTF">2017-11-01T15:44:11Z</dcterms:modified>
</cp:coreProperties>
</file>