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040" windowHeight="9030"/>
  </bookViews>
  <sheets>
    <sheet name="Guide" sheetId="1" r:id="rId1"/>
    <sheet name="YTD" sheetId="3" r:id="rId2"/>
    <sheet name="Total" sheetId="4" r:id="rId3"/>
  </sheets>
  <definedNames>
    <definedName name="_xlnm.Print_Titles" localSheetId="0">Guide!$A:$A</definedName>
  </definedNames>
  <calcPr calcId="145621"/>
</workbook>
</file>

<file path=xl/calcChain.xml><?xml version="1.0" encoding="utf-8"?>
<calcChain xmlns="http://schemas.openxmlformats.org/spreadsheetml/2006/main">
  <c r="C7" i="4" l="1"/>
  <c r="C3" i="1" s="1"/>
  <c r="C8" i="4"/>
  <c r="C4" i="1" s="1"/>
  <c r="C9" i="4"/>
  <c r="C5" i="1" s="1"/>
  <c r="C10" i="4"/>
  <c r="C6" i="1" s="1"/>
  <c r="C11" i="4"/>
  <c r="C7" i="1" s="1"/>
  <c r="C12" i="4"/>
  <c r="C8" i="1" s="1"/>
  <c r="C13" i="4"/>
  <c r="C9" i="1" s="1"/>
  <c r="C14" i="4"/>
  <c r="C10" i="1" s="1"/>
  <c r="C15" i="4"/>
  <c r="C11" i="1" s="1"/>
  <c r="C16" i="4"/>
  <c r="C12" i="1" s="1"/>
  <c r="C17" i="4"/>
  <c r="C13" i="1" s="1"/>
  <c r="C18" i="4"/>
  <c r="C14" i="1" s="1"/>
  <c r="C19" i="4"/>
  <c r="C15" i="1" s="1"/>
  <c r="C20" i="4"/>
  <c r="C16" i="1" s="1"/>
  <c r="C21" i="4"/>
  <c r="C17" i="1" s="1"/>
  <c r="C22" i="4"/>
  <c r="C18" i="1" s="1"/>
  <c r="C23" i="4"/>
  <c r="C19" i="1" s="1"/>
  <c r="C24" i="4"/>
  <c r="C20" i="1" s="1"/>
  <c r="C25" i="4"/>
  <c r="C21" i="1" s="1"/>
  <c r="C26" i="4"/>
  <c r="C22" i="1" s="1"/>
  <c r="C27" i="4"/>
  <c r="C23" i="1" s="1"/>
  <c r="C28" i="4"/>
  <c r="C24" i="1" s="1"/>
  <c r="C29" i="4"/>
  <c r="C25" i="1" s="1"/>
  <c r="C30" i="4"/>
  <c r="C26" i="1" s="1"/>
  <c r="C31" i="4"/>
  <c r="C27" i="1" s="1"/>
  <c r="C32" i="4"/>
  <c r="C28" i="1" s="1"/>
  <c r="C33" i="4"/>
  <c r="C29" i="1" s="1"/>
  <c r="C34" i="4"/>
  <c r="C30" i="1" s="1"/>
  <c r="C35" i="4"/>
  <c r="C31" i="1" s="1"/>
  <c r="C36" i="4"/>
  <c r="C32" i="1" s="1"/>
  <c r="C37" i="4"/>
  <c r="C33" i="1" s="1"/>
  <c r="C38" i="4"/>
  <c r="C34" i="1" s="1"/>
  <c r="C39" i="4"/>
  <c r="C35" i="1" s="1"/>
  <c r="C40" i="4"/>
  <c r="C36" i="1" s="1"/>
  <c r="C41" i="4"/>
  <c r="C37" i="1" s="1"/>
  <c r="C42" i="4"/>
  <c r="C38" i="1" s="1"/>
  <c r="C43" i="4"/>
  <c r="C39" i="1" s="1"/>
  <c r="C44" i="4"/>
  <c r="C40" i="1" s="1"/>
  <c r="C45" i="4"/>
  <c r="C41" i="1" s="1"/>
  <c r="C46" i="4"/>
  <c r="C42" i="1" s="1"/>
  <c r="C47" i="4"/>
  <c r="C43" i="1" s="1"/>
  <c r="C48" i="4"/>
  <c r="C44" i="1" s="1"/>
  <c r="C49" i="4"/>
  <c r="C45" i="1" s="1"/>
  <c r="C50" i="4"/>
  <c r="C46" i="1" s="1"/>
  <c r="C51" i="4"/>
  <c r="C47" i="1" s="1"/>
  <c r="C52" i="4"/>
  <c r="C48" i="1" s="1"/>
  <c r="C53" i="4"/>
  <c r="C49" i="1" s="1"/>
  <c r="C54" i="4"/>
  <c r="C50" i="1" s="1"/>
  <c r="C55" i="4"/>
  <c r="C51" i="1" s="1"/>
  <c r="C56" i="4"/>
  <c r="C52" i="1" s="1"/>
  <c r="C57" i="4"/>
  <c r="C53" i="1" s="1"/>
  <c r="C58" i="4"/>
  <c r="C54" i="1" s="1"/>
  <c r="C6" i="4"/>
  <c r="C2" i="1" s="1"/>
  <c r="E54" i="1" l="1"/>
  <c r="D54" i="1"/>
  <c r="F54" i="1" s="1"/>
  <c r="E52" i="1"/>
  <c r="D52" i="1"/>
  <c r="F52" i="1" s="1"/>
  <c r="E50" i="1"/>
  <c r="D50" i="1"/>
  <c r="F50" i="1" s="1"/>
  <c r="E48" i="1"/>
  <c r="D48" i="1"/>
  <c r="F48" i="1" s="1"/>
  <c r="E46" i="1"/>
  <c r="D46" i="1"/>
  <c r="F46" i="1" s="1"/>
  <c r="E44" i="1"/>
  <c r="D44" i="1"/>
  <c r="F44" i="1" s="1"/>
  <c r="E42" i="1"/>
  <c r="D42" i="1"/>
  <c r="F42" i="1" s="1"/>
  <c r="E40" i="1"/>
  <c r="D40" i="1"/>
  <c r="F40" i="1" s="1"/>
  <c r="E38" i="1"/>
  <c r="D38" i="1"/>
  <c r="F38" i="1" s="1"/>
  <c r="E36" i="1"/>
  <c r="D36" i="1"/>
  <c r="F36" i="1" s="1"/>
  <c r="E34" i="1"/>
  <c r="D34" i="1"/>
  <c r="F34" i="1" s="1"/>
  <c r="E32" i="1"/>
  <c r="D32" i="1"/>
  <c r="F32" i="1" s="1"/>
  <c r="E30" i="1"/>
  <c r="D30" i="1"/>
  <c r="F30" i="1" s="1"/>
  <c r="E28" i="1"/>
  <c r="D28" i="1"/>
  <c r="F28" i="1" s="1"/>
  <c r="E26" i="1"/>
  <c r="D26" i="1"/>
  <c r="F26" i="1" s="1"/>
  <c r="E24" i="1"/>
  <c r="D24" i="1"/>
  <c r="F24" i="1" s="1"/>
  <c r="E22" i="1"/>
  <c r="D22" i="1"/>
  <c r="F22" i="1" s="1"/>
  <c r="E20" i="1"/>
  <c r="D20" i="1"/>
  <c r="F20" i="1" s="1"/>
  <c r="E18" i="1"/>
  <c r="D18" i="1"/>
  <c r="F18" i="1" s="1"/>
  <c r="E16" i="1"/>
  <c r="D16" i="1"/>
  <c r="F16" i="1" s="1"/>
  <c r="E14" i="1"/>
  <c r="D14" i="1"/>
  <c r="F14" i="1" s="1"/>
  <c r="E12" i="1"/>
  <c r="D12" i="1"/>
  <c r="F12" i="1" s="1"/>
  <c r="E10" i="1"/>
  <c r="D10" i="1"/>
  <c r="F10" i="1" s="1"/>
  <c r="E8" i="1"/>
  <c r="D8" i="1"/>
  <c r="F8" i="1" s="1"/>
  <c r="E6" i="1"/>
  <c r="D6" i="1"/>
  <c r="F6" i="1" s="1"/>
  <c r="E4" i="1"/>
  <c r="D4" i="1"/>
  <c r="F4" i="1" s="1"/>
  <c r="E2" i="1"/>
  <c r="D2" i="1"/>
  <c r="F2" i="1" s="1"/>
  <c r="E53" i="1"/>
  <c r="D53" i="1"/>
  <c r="F53" i="1" s="1"/>
  <c r="E51" i="1"/>
  <c r="D51" i="1"/>
  <c r="F51" i="1" s="1"/>
  <c r="E49" i="1"/>
  <c r="D49" i="1"/>
  <c r="F49" i="1" s="1"/>
  <c r="E47" i="1"/>
  <c r="D47" i="1"/>
  <c r="F47" i="1" s="1"/>
  <c r="E45" i="1"/>
  <c r="D45" i="1"/>
  <c r="F45" i="1" s="1"/>
  <c r="E43" i="1"/>
  <c r="D43" i="1"/>
  <c r="F43" i="1" s="1"/>
  <c r="E41" i="1"/>
  <c r="D41" i="1"/>
  <c r="F41" i="1" s="1"/>
  <c r="E39" i="1"/>
  <c r="D39" i="1"/>
  <c r="F39" i="1" s="1"/>
  <c r="E37" i="1"/>
  <c r="D37" i="1"/>
  <c r="F37" i="1" s="1"/>
  <c r="E35" i="1"/>
  <c r="D35" i="1"/>
  <c r="F35" i="1" s="1"/>
  <c r="E33" i="1"/>
  <c r="D33" i="1"/>
  <c r="F33" i="1" s="1"/>
  <c r="E31" i="1"/>
  <c r="D31" i="1"/>
  <c r="F31" i="1" s="1"/>
  <c r="E29" i="1"/>
  <c r="D29" i="1"/>
  <c r="F29" i="1" s="1"/>
  <c r="E27" i="1"/>
  <c r="D27" i="1"/>
  <c r="F27" i="1" s="1"/>
  <c r="E25" i="1"/>
  <c r="D25" i="1"/>
  <c r="F25" i="1" s="1"/>
  <c r="E23" i="1"/>
  <c r="D23" i="1"/>
  <c r="F23" i="1" s="1"/>
  <c r="E21" i="1"/>
  <c r="D21" i="1"/>
  <c r="F21" i="1" s="1"/>
  <c r="E19" i="1"/>
  <c r="D19" i="1"/>
  <c r="F19" i="1" s="1"/>
  <c r="E17" i="1"/>
  <c r="D17" i="1"/>
  <c r="F17" i="1" s="1"/>
  <c r="E15" i="1"/>
  <c r="D15" i="1"/>
  <c r="F15" i="1" s="1"/>
  <c r="E13" i="1"/>
  <c r="D13" i="1"/>
  <c r="F13" i="1" s="1"/>
  <c r="E11" i="1"/>
  <c r="D11" i="1"/>
  <c r="F11" i="1" s="1"/>
  <c r="E9" i="1"/>
  <c r="D9" i="1"/>
  <c r="F9" i="1" s="1"/>
  <c r="E7" i="1"/>
  <c r="D7" i="1"/>
  <c r="F7" i="1" s="1"/>
  <c r="E5" i="1"/>
  <c r="D5" i="1"/>
  <c r="F5" i="1" s="1"/>
  <c r="E3" i="1"/>
  <c r="D3" i="1"/>
  <c r="F3" i="1" s="1"/>
  <c r="M16" i="3"/>
  <c r="AE12" i="1" s="1"/>
  <c r="M17" i="3"/>
  <c r="AE13" i="1" s="1"/>
  <c r="M18" i="3"/>
  <c r="AE14" i="1" s="1"/>
  <c r="M19" i="3"/>
  <c r="AE15" i="1" s="1"/>
  <c r="M20" i="3"/>
  <c r="AE16" i="1" s="1"/>
  <c r="M21" i="3"/>
  <c r="AE17" i="1" s="1"/>
  <c r="M22" i="3"/>
  <c r="AE18" i="1" s="1"/>
  <c r="M23" i="3"/>
  <c r="AE19" i="1" s="1"/>
  <c r="M24" i="3"/>
  <c r="AE20" i="1" s="1"/>
  <c r="M25" i="3"/>
  <c r="AE21" i="1" s="1"/>
  <c r="M26" i="3"/>
  <c r="AE22" i="1" s="1"/>
  <c r="M27" i="3"/>
  <c r="AE23" i="1" s="1"/>
  <c r="M28" i="3"/>
  <c r="AE24" i="1" s="1"/>
  <c r="M29" i="3"/>
  <c r="AE25" i="1" s="1"/>
  <c r="M30" i="3"/>
  <c r="AE26" i="1" s="1"/>
  <c r="M31" i="3"/>
  <c r="AE27" i="1" s="1"/>
  <c r="M32" i="3"/>
  <c r="AE28" i="1" s="1"/>
  <c r="M33" i="3"/>
  <c r="AE29" i="1" s="1"/>
  <c r="M34" i="3"/>
  <c r="AE30" i="1" s="1"/>
  <c r="M35" i="3"/>
  <c r="AE31" i="1" s="1"/>
  <c r="M36" i="3"/>
  <c r="AE32" i="1" s="1"/>
  <c r="M37" i="3"/>
  <c r="AE33" i="1" s="1"/>
  <c r="M38" i="3"/>
  <c r="AE34" i="1" s="1"/>
  <c r="M39" i="3"/>
  <c r="AE35" i="1" s="1"/>
  <c r="M40" i="3"/>
  <c r="AE36" i="1" s="1"/>
  <c r="M41" i="3"/>
  <c r="AE37" i="1" s="1"/>
  <c r="M42" i="3"/>
  <c r="AE38" i="1" s="1"/>
  <c r="M43" i="3"/>
  <c r="AE39" i="1" s="1"/>
  <c r="M44" i="3"/>
  <c r="AE40" i="1" s="1"/>
  <c r="M45" i="3"/>
  <c r="AE41" i="1" s="1"/>
  <c r="M46" i="3"/>
  <c r="AE42" i="1" s="1"/>
  <c r="M47" i="3"/>
  <c r="AE43" i="1" s="1"/>
  <c r="M48" i="3"/>
  <c r="AE44" i="1" s="1"/>
  <c r="M49" i="3"/>
  <c r="AE45" i="1" s="1"/>
  <c r="M50" i="3"/>
  <c r="AE46" i="1" s="1"/>
  <c r="M51" i="3"/>
  <c r="AE47" i="1" s="1"/>
  <c r="M52" i="3"/>
  <c r="AE48" i="1" s="1"/>
  <c r="M53" i="3"/>
  <c r="AE49" i="1" s="1"/>
  <c r="M54" i="3"/>
  <c r="AE50" i="1" s="1"/>
  <c r="M55" i="3"/>
  <c r="AE51" i="1" s="1"/>
  <c r="M56" i="3"/>
  <c r="AE52" i="1" s="1"/>
  <c r="M57" i="3"/>
  <c r="AE53" i="1" s="1"/>
  <c r="M58" i="3"/>
  <c r="AE54" i="1" s="1"/>
  <c r="M15" i="3"/>
  <c r="AE11" i="1" s="1"/>
  <c r="J16" i="3"/>
  <c r="X12" i="1" s="1"/>
  <c r="J17" i="3"/>
  <c r="X13" i="1" s="1"/>
  <c r="J18" i="3"/>
  <c r="X14" i="1" s="1"/>
  <c r="J19" i="3"/>
  <c r="X15" i="1" s="1"/>
  <c r="J20" i="3"/>
  <c r="X16" i="1" s="1"/>
  <c r="J21" i="3"/>
  <c r="X17" i="1" s="1"/>
  <c r="J22" i="3"/>
  <c r="X18" i="1" s="1"/>
  <c r="J23" i="3"/>
  <c r="X19" i="1" s="1"/>
  <c r="J24" i="3"/>
  <c r="X20" i="1" s="1"/>
  <c r="J25" i="3"/>
  <c r="X21" i="1" s="1"/>
  <c r="J26" i="3"/>
  <c r="X22" i="1" s="1"/>
  <c r="J27" i="3"/>
  <c r="X23" i="1" s="1"/>
  <c r="J28" i="3"/>
  <c r="X24" i="1" s="1"/>
  <c r="J29" i="3"/>
  <c r="X25" i="1" s="1"/>
  <c r="J30" i="3"/>
  <c r="X26" i="1" s="1"/>
  <c r="J31" i="3"/>
  <c r="X27" i="1" s="1"/>
  <c r="J32" i="3"/>
  <c r="X28" i="1" s="1"/>
  <c r="J33" i="3"/>
  <c r="X29" i="1" s="1"/>
  <c r="J34" i="3"/>
  <c r="X30" i="1" s="1"/>
  <c r="J35" i="3"/>
  <c r="X31" i="1" s="1"/>
  <c r="J36" i="3"/>
  <c r="X32" i="1" s="1"/>
  <c r="J37" i="3"/>
  <c r="X33" i="1" s="1"/>
  <c r="J38" i="3"/>
  <c r="X34" i="1" s="1"/>
  <c r="J39" i="3"/>
  <c r="X35" i="1" s="1"/>
  <c r="J40" i="3"/>
  <c r="X36" i="1" s="1"/>
  <c r="J41" i="3"/>
  <c r="X37" i="1" s="1"/>
  <c r="J42" i="3"/>
  <c r="X38" i="1" s="1"/>
  <c r="J43" i="3"/>
  <c r="X39" i="1" s="1"/>
  <c r="J44" i="3"/>
  <c r="X40" i="1" s="1"/>
  <c r="J45" i="3"/>
  <c r="X41" i="1" s="1"/>
  <c r="J46" i="3"/>
  <c r="X42" i="1" s="1"/>
  <c r="J47" i="3"/>
  <c r="X43" i="1" s="1"/>
  <c r="J48" i="3"/>
  <c r="X44" i="1" s="1"/>
  <c r="J49" i="3"/>
  <c r="X45" i="1" s="1"/>
  <c r="J50" i="3"/>
  <c r="X46" i="1" s="1"/>
  <c r="J51" i="3"/>
  <c r="X47" i="1" s="1"/>
  <c r="J52" i="3"/>
  <c r="X48" i="1" s="1"/>
  <c r="J53" i="3"/>
  <c r="X49" i="1" s="1"/>
  <c r="J54" i="3"/>
  <c r="X50" i="1" s="1"/>
  <c r="J55" i="3"/>
  <c r="X51" i="1" s="1"/>
  <c r="Z51" i="1" s="1"/>
  <c r="J56" i="3"/>
  <c r="X52" i="1" s="1"/>
  <c r="Z52" i="1" s="1"/>
  <c r="J57" i="3"/>
  <c r="X53" i="1" s="1"/>
  <c r="Z53" i="1" s="1"/>
  <c r="J58" i="3"/>
  <c r="X54" i="1" s="1"/>
  <c r="Z54" i="1" s="1"/>
  <c r="J15" i="3"/>
  <c r="X11" i="1" s="1"/>
  <c r="Z11" i="1" s="1"/>
  <c r="G7" i="3"/>
  <c r="Q3" i="1" s="1"/>
  <c r="G8" i="3"/>
  <c r="Q4" i="1" s="1"/>
  <c r="G9" i="3"/>
  <c r="Q5" i="1" s="1"/>
  <c r="G10" i="3"/>
  <c r="Q6" i="1" s="1"/>
  <c r="G11" i="3"/>
  <c r="Q7" i="1" s="1"/>
  <c r="G12" i="3"/>
  <c r="Q8" i="1" s="1"/>
  <c r="G13" i="3"/>
  <c r="Q9" i="1" s="1"/>
  <c r="G14" i="3"/>
  <c r="Q10" i="1" s="1"/>
  <c r="G15" i="3"/>
  <c r="Q11" i="1" s="1"/>
  <c r="G16" i="3"/>
  <c r="Q12" i="1" s="1"/>
  <c r="G17" i="3"/>
  <c r="Q13" i="1" s="1"/>
  <c r="G18" i="3"/>
  <c r="Q14" i="1" s="1"/>
  <c r="G19" i="3"/>
  <c r="Q15" i="1" s="1"/>
  <c r="G20" i="3"/>
  <c r="Q16" i="1" s="1"/>
  <c r="G21" i="3"/>
  <c r="Q17" i="1" s="1"/>
  <c r="G22" i="3"/>
  <c r="Q18" i="1" s="1"/>
  <c r="R18" i="1" s="1"/>
  <c r="T18" i="1" s="1"/>
  <c r="G23" i="3"/>
  <c r="Q19" i="1" s="1"/>
  <c r="G24" i="3"/>
  <c r="Q20" i="1" s="1"/>
  <c r="G25" i="3"/>
  <c r="Q21" i="1" s="1"/>
  <c r="G26" i="3"/>
  <c r="Q22" i="1" s="1"/>
  <c r="G27" i="3"/>
  <c r="Q23" i="1" s="1"/>
  <c r="G28" i="3"/>
  <c r="Q24" i="1" s="1"/>
  <c r="G29" i="3"/>
  <c r="Q25" i="1" s="1"/>
  <c r="G30" i="3"/>
  <c r="Q26" i="1" s="1"/>
  <c r="G31" i="3"/>
  <c r="Q27" i="1" s="1"/>
  <c r="G32" i="3"/>
  <c r="Q28" i="1" s="1"/>
  <c r="G33" i="3"/>
  <c r="Q29" i="1" s="1"/>
  <c r="G34" i="3"/>
  <c r="Q30" i="1" s="1"/>
  <c r="G35" i="3"/>
  <c r="Q31" i="1" s="1"/>
  <c r="G36" i="3"/>
  <c r="Q32" i="1" s="1"/>
  <c r="G37" i="3"/>
  <c r="Q33" i="1" s="1"/>
  <c r="G38" i="3"/>
  <c r="Q34" i="1" s="1"/>
  <c r="R34" i="1" s="1"/>
  <c r="T34" i="1" s="1"/>
  <c r="G39" i="3"/>
  <c r="Q35" i="1" s="1"/>
  <c r="G40" i="3"/>
  <c r="Q36" i="1" s="1"/>
  <c r="G41" i="3"/>
  <c r="Q37" i="1" s="1"/>
  <c r="G42" i="3"/>
  <c r="Q38" i="1" s="1"/>
  <c r="G43" i="3"/>
  <c r="Q39" i="1" s="1"/>
  <c r="G44" i="3"/>
  <c r="Q40" i="1" s="1"/>
  <c r="G45" i="3"/>
  <c r="Q41" i="1" s="1"/>
  <c r="G46" i="3"/>
  <c r="Q42" i="1" s="1"/>
  <c r="G47" i="3"/>
  <c r="Q43" i="1" s="1"/>
  <c r="G48" i="3"/>
  <c r="Q44" i="1" s="1"/>
  <c r="G49" i="3"/>
  <c r="Q45" i="1" s="1"/>
  <c r="G50" i="3"/>
  <c r="Q46" i="1" s="1"/>
  <c r="G51" i="3"/>
  <c r="Q47" i="1" s="1"/>
  <c r="G52" i="3"/>
  <c r="Q48" i="1" s="1"/>
  <c r="G53" i="3"/>
  <c r="Q49" i="1" s="1"/>
  <c r="G54" i="3"/>
  <c r="Q50" i="1" s="1"/>
  <c r="R50" i="1" s="1"/>
  <c r="T50" i="1" s="1"/>
  <c r="G55" i="3"/>
  <c r="Q51" i="1" s="1"/>
  <c r="G56" i="3"/>
  <c r="Q52" i="1" s="1"/>
  <c r="G57" i="3"/>
  <c r="Q53" i="1" s="1"/>
  <c r="G58" i="3"/>
  <c r="Q54" i="1" s="1"/>
  <c r="G6" i="3"/>
  <c r="Q2" i="1" s="1"/>
  <c r="D7" i="3"/>
  <c r="J3" i="1" s="1"/>
  <c r="D8" i="3"/>
  <c r="J4" i="1" s="1"/>
  <c r="D9" i="3"/>
  <c r="J5" i="1" s="1"/>
  <c r="D10" i="3"/>
  <c r="J6" i="1" s="1"/>
  <c r="D11" i="3"/>
  <c r="J7" i="1" s="1"/>
  <c r="D12" i="3"/>
  <c r="J8" i="1" s="1"/>
  <c r="D13" i="3"/>
  <c r="J9" i="1" s="1"/>
  <c r="D14" i="3"/>
  <c r="J10" i="1" s="1"/>
  <c r="D15" i="3"/>
  <c r="J11" i="1" s="1"/>
  <c r="K11" i="1" s="1"/>
  <c r="M11" i="1" s="1"/>
  <c r="D16" i="3"/>
  <c r="J12" i="1" s="1"/>
  <c r="K12" i="1" s="1"/>
  <c r="M12" i="1" s="1"/>
  <c r="D17" i="3"/>
  <c r="J13" i="1" s="1"/>
  <c r="D18" i="3"/>
  <c r="J14" i="1" s="1"/>
  <c r="D19" i="3"/>
  <c r="J15" i="1" s="1"/>
  <c r="D20" i="3"/>
  <c r="J16" i="1" s="1"/>
  <c r="D21" i="3"/>
  <c r="J17" i="1" s="1"/>
  <c r="D22" i="3"/>
  <c r="J18" i="1" s="1"/>
  <c r="D23" i="3"/>
  <c r="J19" i="1" s="1"/>
  <c r="K19" i="1" s="1"/>
  <c r="M19" i="1" s="1"/>
  <c r="D24" i="3"/>
  <c r="J20" i="1" s="1"/>
  <c r="K20" i="1" s="1"/>
  <c r="M20" i="1" s="1"/>
  <c r="D25" i="3"/>
  <c r="J21" i="1" s="1"/>
  <c r="D26" i="3"/>
  <c r="J22" i="1" s="1"/>
  <c r="D27" i="3"/>
  <c r="J23" i="1" s="1"/>
  <c r="D28" i="3"/>
  <c r="J24" i="1" s="1"/>
  <c r="D29" i="3"/>
  <c r="J25" i="1" s="1"/>
  <c r="D30" i="3"/>
  <c r="J26" i="1" s="1"/>
  <c r="D31" i="3"/>
  <c r="J27" i="1" s="1"/>
  <c r="K27" i="1" s="1"/>
  <c r="M27" i="1" s="1"/>
  <c r="D32" i="3"/>
  <c r="J28" i="1" s="1"/>
  <c r="K28" i="1" s="1"/>
  <c r="M28" i="1" s="1"/>
  <c r="D33" i="3"/>
  <c r="J29" i="1" s="1"/>
  <c r="D34" i="3"/>
  <c r="J30" i="1" s="1"/>
  <c r="D35" i="3"/>
  <c r="J31" i="1" s="1"/>
  <c r="D36" i="3"/>
  <c r="J32" i="1" s="1"/>
  <c r="D37" i="3"/>
  <c r="J33" i="1" s="1"/>
  <c r="D38" i="3"/>
  <c r="J34" i="1" s="1"/>
  <c r="D39" i="3"/>
  <c r="J35" i="1" s="1"/>
  <c r="K35" i="1" s="1"/>
  <c r="M35" i="1" s="1"/>
  <c r="D40" i="3"/>
  <c r="J36" i="1" s="1"/>
  <c r="K36" i="1" s="1"/>
  <c r="M36" i="1" s="1"/>
  <c r="D41" i="3"/>
  <c r="J37" i="1" s="1"/>
  <c r="D42" i="3"/>
  <c r="J38" i="1" s="1"/>
  <c r="D43" i="3"/>
  <c r="J39" i="1" s="1"/>
  <c r="D44" i="3"/>
  <c r="J40" i="1" s="1"/>
  <c r="D45" i="3"/>
  <c r="J41" i="1" s="1"/>
  <c r="D46" i="3"/>
  <c r="J42" i="1" s="1"/>
  <c r="D47" i="3"/>
  <c r="J43" i="1" s="1"/>
  <c r="K43" i="1" s="1"/>
  <c r="M43" i="1" s="1"/>
  <c r="D48" i="3"/>
  <c r="J44" i="1" s="1"/>
  <c r="K44" i="1" s="1"/>
  <c r="M44" i="1" s="1"/>
  <c r="D49" i="3"/>
  <c r="J45" i="1" s="1"/>
  <c r="D50" i="3"/>
  <c r="J46" i="1" s="1"/>
  <c r="D51" i="3"/>
  <c r="J47" i="1" s="1"/>
  <c r="D52" i="3"/>
  <c r="J48" i="1" s="1"/>
  <c r="D53" i="3"/>
  <c r="J49" i="1" s="1"/>
  <c r="D54" i="3"/>
  <c r="J50" i="1" s="1"/>
  <c r="D55" i="3"/>
  <c r="J51" i="1" s="1"/>
  <c r="K51" i="1" s="1"/>
  <c r="M51" i="1" s="1"/>
  <c r="D56" i="3"/>
  <c r="J52" i="1" s="1"/>
  <c r="K52" i="1" s="1"/>
  <c r="M52" i="1" s="1"/>
  <c r="D57" i="3"/>
  <c r="J53" i="1" s="1"/>
  <c r="D58" i="3"/>
  <c r="J54" i="1" s="1"/>
  <c r="D6" i="3"/>
  <c r="J2" i="1" s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11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2" i="1"/>
  <c r="L54" i="1" l="1"/>
  <c r="K54" i="1"/>
  <c r="M54" i="1" s="1"/>
  <c r="L50" i="1"/>
  <c r="K50" i="1"/>
  <c r="M50" i="1" s="1"/>
  <c r="L48" i="1"/>
  <c r="K48" i="1"/>
  <c r="M48" i="1" s="1"/>
  <c r="L46" i="1"/>
  <c r="K46" i="1"/>
  <c r="M46" i="1" s="1"/>
  <c r="L42" i="1"/>
  <c r="K42" i="1"/>
  <c r="M42" i="1" s="1"/>
  <c r="L40" i="1"/>
  <c r="K40" i="1"/>
  <c r="M40" i="1" s="1"/>
  <c r="L38" i="1"/>
  <c r="K38" i="1"/>
  <c r="M38" i="1" s="1"/>
  <c r="L34" i="1"/>
  <c r="K34" i="1"/>
  <c r="M34" i="1" s="1"/>
  <c r="L32" i="1"/>
  <c r="K32" i="1"/>
  <c r="M32" i="1" s="1"/>
  <c r="L30" i="1"/>
  <c r="K30" i="1"/>
  <c r="M30" i="1" s="1"/>
  <c r="L26" i="1"/>
  <c r="K26" i="1"/>
  <c r="M26" i="1" s="1"/>
  <c r="L24" i="1"/>
  <c r="K24" i="1"/>
  <c r="M24" i="1" s="1"/>
  <c r="L22" i="1"/>
  <c r="K22" i="1"/>
  <c r="M22" i="1" s="1"/>
  <c r="L18" i="1"/>
  <c r="K18" i="1"/>
  <c r="M18" i="1" s="1"/>
  <c r="L16" i="1"/>
  <c r="K16" i="1"/>
  <c r="M16" i="1" s="1"/>
  <c r="L14" i="1"/>
  <c r="K14" i="1"/>
  <c r="M14" i="1" s="1"/>
  <c r="L10" i="1"/>
  <c r="K10" i="1"/>
  <c r="M10" i="1" s="1"/>
  <c r="L8" i="1"/>
  <c r="K8" i="1"/>
  <c r="M8" i="1" s="1"/>
  <c r="L6" i="1"/>
  <c r="K6" i="1"/>
  <c r="M6" i="1" s="1"/>
  <c r="L4" i="1"/>
  <c r="K4" i="1"/>
  <c r="M4" i="1" s="1"/>
  <c r="L2" i="1"/>
  <c r="K2" i="1"/>
  <c r="M2" i="1" s="1"/>
  <c r="L53" i="1"/>
  <c r="K53" i="1"/>
  <c r="M53" i="1" s="1"/>
  <c r="L49" i="1"/>
  <c r="K49" i="1"/>
  <c r="M49" i="1" s="1"/>
  <c r="L47" i="1"/>
  <c r="K47" i="1"/>
  <c r="M47" i="1" s="1"/>
  <c r="L45" i="1"/>
  <c r="K45" i="1"/>
  <c r="M45" i="1" s="1"/>
  <c r="L41" i="1"/>
  <c r="K41" i="1"/>
  <c r="M41" i="1" s="1"/>
  <c r="L39" i="1"/>
  <c r="K39" i="1"/>
  <c r="M39" i="1" s="1"/>
  <c r="L37" i="1"/>
  <c r="K37" i="1"/>
  <c r="M37" i="1" s="1"/>
  <c r="L33" i="1"/>
  <c r="K33" i="1"/>
  <c r="M33" i="1" s="1"/>
  <c r="L31" i="1"/>
  <c r="K31" i="1"/>
  <c r="M31" i="1" s="1"/>
  <c r="L29" i="1"/>
  <c r="K29" i="1"/>
  <c r="M29" i="1" s="1"/>
  <c r="L25" i="1"/>
  <c r="K25" i="1"/>
  <c r="M25" i="1" s="1"/>
  <c r="L23" i="1"/>
  <c r="K23" i="1"/>
  <c r="M23" i="1" s="1"/>
  <c r="L21" i="1"/>
  <c r="K21" i="1"/>
  <c r="M21" i="1" s="1"/>
  <c r="L17" i="1"/>
  <c r="K17" i="1"/>
  <c r="M17" i="1" s="1"/>
  <c r="L15" i="1"/>
  <c r="K15" i="1"/>
  <c r="M15" i="1" s="1"/>
  <c r="L13" i="1"/>
  <c r="K13" i="1"/>
  <c r="M13" i="1" s="1"/>
  <c r="L9" i="1"/>
  <c r="K9" i="1"/>
  <c r="M9" i="1" s="1"/>
  <c r="L7" i="1"/>
  <c r="K7" i="1"/>
  <c r="M7" i="1" s="1"/>
  <c r="L5" i="1"/>
  <c r="K5" i="1"/>
  <c r="M5" i="1" s="1"/>
  <c r="L3" i="1"/>
  <c r="K3" i="1"/>
  <c r="M3" i="1" s="1"/>
  <c r="S54" i="1"/>
  <c r="R54" i="1"/>
  <c r="T54" i="1" s="1"/>
  <c r="S52" i="1"/>
  <c r="R52" i="1"/>
  <c r="T52" i="1" s="1"/>
  <c r="S48" i="1"/>
  <c r="R48" i="1"/>
  <c r="T48" i="1" s="1"/>
  <c r="S46" i="1"/>
  <c r="R46" i="1"/>
  <c r="T46" i="1" s="1"/>
  <c r="S44" i="1"/>
  <c r="R44" i="1"/>
  <c r="T44" i="1" s="1"/>
  <c r="S42" i="1"/>
  <c r="R42" i="1"/>
  <c r="T42" i="1" s="1"/>
  <c r="S40" i="1"/>
  <c r="R40" i="1"/>
  <c r="T40" i="1" s="1"/>
  <c r="S38" i="1"/>
  <c r="R38" i="1"/>
  <c r="T38" i="1" s="1"/>
  <c r="S36" i="1"/>
  <c r="R36" i="1"/>
  <c r="T36" i="1" s="1"/>
  <c r="S32" i="1"/>
  <c r="R32" i="1"/>
  <c r="T32" i="1" s="1"/>
  <c r="S30" i="1"/>
  <c r="R30" i="1"/>
  <c r="T30" i="1" s="1"/>
  <c r="S28" i="1"/>
  <c r="R28" i="1"/>
  <c r="T28" i="1" s="1"/>
  <c r="S26" i="1"/>
  <c r="R26" i="1"/>
  <c r="T26" i="1" s="1"/>
  <c r="S24" i="1"/>
  <c r="R24" i="1"/>
  <c r="T24" i="1" s="1"/>
  <c r="S22" i="1"/>
  <c r="R22" i="1"/>
  <c r="T22" i="1" s="1"/>
  <c r="S20" i="1"/>
  <c r="R20" i="1"/>
  <c r="T20" i="1" s="1"/>
  <c r="S16" i="1"/>
  <c r="R16" i="1"/>
  <c r="T16" i="1" s="1"/>
  <c r="S14" i="1"/>
  <c r="R14" i="1"/>
  <c r="T14" i="1" s="1"/>
  <c r="S12" i="1"/>
  <c r="R12" i="1"/>
  <c r="T12" i="1" s="1"/>
  <c r="S10" i="1"/>
  <c r="R10" i="1"/>
  <c r="T10" i="1" s="1"/>
  <c r="S8" i="1"/>
  <c r="R8" i="1"/>
  <c r="T8" i="1" s="1"/>
  <c r="S6" i="1"/>
  <c r="R6" i="1"/>
  <c r="T6" i="1" s="1"/>
  <c r="S4" i="1"/>
  <c r="R4" i="1"/>
  <c r="T4" i="1" s="1"/>
  <c r="S2" i="1"/>
  <c r="R2" i="1"/>
  <c r="T2" i="1" s="1"/>
  <c r="S53" i="1"/>
  <c r="R53" i="1"/>
  <c r="T53" i="1" s="1"/>
  <c r="S51" i="1"/>
  <c r="R51" i="1"/>
  <c r="T51" i="1" s="1"/>
  <c r="S49" i="1"/>
  <c r="R49" i="1"/>
  <c r="T49" i="1" s="1"/>
  <c r="S47" i="1"/>
  <c r="R47" i="1"/>
  <c r="T47" i="1" s="1"/>
  <c r="S45" i="1"/>
  <c r="R45" i="1"/>
  <c r="T45" i="1" s="1"/>
  <c r="S43" i="1"/>
  <c r="R43" i="1"/>
  <c r="T43" i="1" s="1"/>
  <c r="S41" i="1"/>
  <c r="R41" i="1"/>
  <c r="T41" i="1" s="1"/>
  <c r="S39" i="1"/>
  <c r="R39" i="1"/>
  <c r="T39" i="1" s="1"/>
  <c r="S37" i="1"/>
  <c r="R37" i="1"/>
  <c r="T37" i="1" s="1"/>
  <c r="S35" i="1"/>
  <c r="R35" i="1"/>
  <c r="T35" i="1" s="1"/>
  <c r="S33" i="1"/>
  <c r="R33" i="1"/>
  <c r="T33" i="1" s="1"/>
  <c r="S31" i="1"/>
  <c r="R31" i="1"/>
  <c r="T31" i="1" s="1"/>
  <c r="S29" i="1"/>
  <c r="R29" i="1"/>
  <c r="T29" i="1" s="1"/>
  <c r="S27" i="1"/>
  <c r="R27" i="1"/>
  <c r="T27" i="1" s="1"/>
  <c r="S25" i="1"/>
  <c r="R25" i="1"/>
  <c r="T25" i="1" s="1"/>
  <c r="S23" i="1"/>
  <c r="R23" i="1"/>
  <c r="T23" i="1" s="1"/>
  <c r="S21" i="1"/>
  <c r="R21" i="1"/>
  <c r="T21" i="1" s="1"/>
  <c r="S19" i="1"/>
  <c r="R19" i="1"/>
  <c r="T19" i="1" s="1"/>
  <c r="S17" i="1"/>
  <c r="R17" i="1"/>
  <c r="T17" i="1" s="1"/>
  <c r="S15" i="1"/>
  <c r="R15" i="1"/>
  <c r="T15" i="1" s="1"/>
  <c r="S13" i="1"/>
  <c r="R13" i="1"/>
  <c r="T13" i="1" s="1"/>
  <c r="S11" i="1"/>
  <c r="R11" i="1"/>
  <c r="T11" i="1" s="1"/>
  <c r="S9" i="1"/>
  <c r="R9" i="1"/>
  <c r="T9" i="1" s="1"/>
  <c r="S7" i="1"/>
  <c r="R7" i="1"/>
  <c r="T7" i="1" s="1"/>
  <c r="S5" i="1"/>
  <c r="R5" i="1"/>
  <c r="T5" i="1" s="1"/>
  <c r="S3" i="1"/>
  <c r="R3" i="1"/>
  <c r="T3" i="1" s="1"/>
  <c r="Y49" i="1"/>
  <c r="AA49" i="1" s="1"/>
  <c r="Z49" i="1"/>
  <c r="Y47" i="1"/>
  <c r="AA47" i="1" s="1"/>
  <c r="Z47" i="1"/>
  <c r="Y45" i="1"/>
  <c r="AA45" i="1" s="1"/>
  <c r="Z45" i="1"/>
  <c r="Y43" i="1"/>
  <c r="AA43" i="1" s="1"/>
  <c r="Z43" i="1"/>
  <c r="Y41" i="1"/>
  <c r="AA41" i="1" s="1"/>
  <c r="Z41" i="1"/>
  <c r="Y39" i="1"/>
  <c r="AA39" i="1" s="1"/>
  <c r="Z39" i="1"/>
  <c r="Y37" i="1"/>
  <c r="AA37" i="1" s="1"/>
  <c r="Z37" i="1"/>
  <c r="Y35" i="1"/>
  <c r="AA35" i="1" s="1"/>
  <c r="Z35" i="1"/>
  <c r="Y33" i="1"/>
  <c r="AA33" i="1" s="1"/>
  <c r="Z33" i="1"/>
  <c r="Y31" i="1"/>
  <c r="AA31" i="1" s="1"/>
  <c r="Z31" i="1"/>
  <c r="Y29" i="1"/>
  <c r="AA29" i="1" s="1"/>
  <c r="Z29" i="1"/>
  <c r="Y27" i="1"/>
  <c r="AA27" i="1" s="1"/>
  <c r="Z27" i="1"/>
  <c r="Y25" i="1"/>
  <c r="AA25" i="1" s="1"/>
  <c r="Z25" i="1"/>
  <c r="Y23" i="1"/>
  <c r="AA23" i="1" s="1"/>
  <c r="Z23" i="1"/>
  <c r="Y21" i="1"/>
  <c r="AA21" i="1" s="1"/>
  <c r="Z21" i="1"/>
  <c r="Y19" i="1"/>
  <c r="AA19" i="1" s="1"/>
  <c r="Z19" i="1"/>
  <c r="Y17" i="1"/>
  <c r="AA17" i="1" s="1"/>
  <c r="Z17" i="1"/>
  <c r="Y15" i="1"/>
  <c r="AA15" i="1" s="1"/>
  <c r="Z15" i="1"/>
  <c r="Y13" i="1"/>
  <c r="AA13" i="1" s="1"/>
  <c r="Z13" i="1"/>
  <c r="AG11" i="1"/>
  <c r="AF11" i="1"/>
  <c r="AH11" i="1" s="1"/>
  <c r="AF53" i="1"/>
  <c r="AH53" i="1" s="1"/>
  <c r="AG53" i="1"/>
  <c r="AF51" i="1"/>
  <c r="AH51" i="1" s="1"/>
  <c r="AG51" i="1"/>
  <c r="AF49" i="1"/>
  <c r="AH49" i="1" s="1"/>
  <c r="AG49" i="1"/>
  <c r="AF47" i="1"/>
  <c r="AH47" i="1" s="1"/>
  <c r="AG47" i="1"/>
  <c r="AF45" i="1"/>
  <c r="AH45" i="1" s="1"/>
  <c r="AG45" i="1"/>
  <c r="AF43" i="1"/>
  <c r="AH43" i="1" s="1"/>
  <c r="AG43" i="1"/>
  <c r="AF41" i="1"/>
  <c r="AH41" i="1" s="1"/>
  <c r="AG41" i="1"/>
  <c r="AF39" i="1"/>
  <c r="AH39" i="1" s="1"/>
  <c r="AG39" i="1"/>
  <c r="AF37" i="1"/>
  <c r="AH37" i="1" s="1"/>
  <c r="AG37" i="1"/>
  <c r="AF35" i="1"/>
  <c r="AH35" i="1" s="1"/>
  <c r="AG35" i="1"/>
  <c r="AF33" i="1"/>
  <c r="AH33" i="1" s="1"/>
  <c r="AG33" i="1"/>
  <c r="AF31" i="1"/>
  <c r="AH31" i="1" s="1"/>
  <c r="AG31" i="1"/>
  <c r="AF29" i="1"/>
  <c r="AH29" i="1" s="1"/>
  <c r="AG29" i="1"/>
  <c r="AF27" i="1"/>
  <c r="AH27" i="1" s="1"/>
  <c r="AG27" i="1"/>
  <c r="AF25" i="1"/>
  <c r="AH25" i="1" s="1"/>
  <c r="AG25" i="1"/>
  <c r="AF23" i="1"/>
  <c r="AH23" i="1" s="1"/>
  <c r="AG23" i="1"/>
  <c r="AF21" i="1"/>
  <c r="AH21" i="1" s="1"/>
  <c r="AG21" i="1"/>
  <c r="AF19" i="1"/>
  <c r="AH19" i="1" s="1"/>
  <c r="AG19" i="1"/>
  <c r="AF17" i="1"/>
  <c r="AH17" i="1" s="1"/>
  <c r="AG17" i="1"/>
  <c r="AF15" i="1"/>
  <c r="AH15" i="1" s="1"/>
  <c r="AG15" i="1"/>
  <c r="AF13" i="1"/>
  <c r="AH13" i="1" s="1"/>
  <c r="AG13" i="1"/>
  <c r="S34" i="1"/>
  <c r="Y11" i="1"/>
  <c r="AA11" i="1" s="1"/>
  <c r="Y54" i="1"/>
  <c r="AA54" i="1" s="1"/>
  <c r="Y52" i="1"/>
  <c r="AA52" i="1" s="1"/>
  <c r="Z50" i="1"/>
  <c r="Y50" i="1"/>
  <c r="AA50" i="1" s="1"/>
  <c r="Z48" i="1"/>
  <c r="Y48" i="1"/>
  <c r="AA48" i="1" s="1"/>
  <c r="Z46" i="1"/>
  <c r="Y46" i="1"/>
  <c r="AA46" i="1" s="1"/>
  <c r="Z44" i="1"/>
  <c r="Y44" i="1"/>
  <c r="AA44" i="1" s="1"/>
  <c r="Z42" i="1"/>
  <c r="Y42" i="1"/>
  <c r="AA42" i="1" s="1"/>
  <c r="Z40" i="1"/>
  <c r="Y40" i="1"/>
  <c r="AA40" i="1" s="1"/>
  <c r="Z38" i="1"/>
  <c r="Y38" i="1"/>
  <c r="AA38" i="1" s="1"/>
  <c r="Z36" i="1"/>
  <c r="Y36" i="1"/>
  <c r="AA36" i="1" s="1"/>
  <c r="Z34" i="1"/>
  <c r="Y34" i="1"/>
  <c r="AA34" i="1" s="1"/>
  <c r="Z32" i="1"/>
  <c r="Y32" i="1"/>
  <c r="AA32" i="1" s="1"/>
  <c r="Z30" i="1"/>
  <c r="Y30" i="1"/>
  <c r="AA30" i="1" s="1"/>
  <c r="Z28" i="1"/>
  <c r="Y28" i="1"/>
  <c r="AA28" i="1" s="1"/>
  <c r="Z26" i="1"/>
  <c r="Y26" i="1"/>
  <c r="AA26" i="1" s="1"/>
  <c r="Z24" i="1"/>
  <c r="Y24" i="1"/>
  <c r="AA24" i="1" s="1"/>
  <c r="Z22" i="1"/>
  <c r="Y22" i="1"/>
  <c r="AA22" i="1" s="1"/>
  <c r="Z20" i="1"/>
  <c r="Y20" i="1"/>
  <c r="AA20" i="1" s="1"/>
  <c r="Z18" i="1"/>
  <c r="Y18" i="1"/>
  <c r="AA18" i="1" s="1"/>
  <c r="Z16" i="1"/>
  <c r="Y16" i="1"/>
  <c r="AA16" i="1" s="1"/>
  <c r="Z14" i="1"/>
  <c r="Y14" i="1"/>
  <c r="AA14" i="1" s="1"/>
  <c r="Z12" i="1"/>
  <c r="Y12" i="1"/>
  <c r="AA12" i="1" s="1"/>
  <c r="AG54" i="1"/>
  <c r="AF54" i="1"/>
  <c r="AH54" i="1" s="1"/>
  <c r="AG52" i="1"/>
  <c r="AF52" i="1"/>
  <c r="AH52" i="1" s="1"/>
  <c r="AG50" i="1"/>
  <c r="AF50" i="1"/>
  <c r="AH50" i="1" s="1"/>
  <c r="AG48" i="1"/>
  <c r="AF48" i="1"/>
  <c r="AH48" i="1" s="1"/>
  <c r="AG46" i="1"/>
  <c r="AF46" i="1"/>
  <c r="AH46" i="1" s="1"/>
  <c r="AG44" i="1"/>
  <c r="AF44" i="1"/>
  <c r="AH44" i="1" s="1"/>
  <c r="AG42" i="1"/>
  <c r="AF42" i="1"/>
  <c r="AH42" i="1" s="1"/>
  <c r="AG40" i="1"/>
  <c r="AF40" i="1"/>
  <c r="AH40" i="1" s="1"/>
  <c r="AG38" i="1"/>
  <c r="AF38" i="1"/>
  <c r="AH38" i="1" s="1"/>
  <c r="AG36" i="1"/>
  <c r="AF36" i="1"/>
  <c r="AH36" i="1" s="1"/>
  <c r="AG34" i="1"/>
  <c r="AF34" i="1"/>
  <c r="AH34" i="1" s="1"/>
  <c r="AG32" i="1"/>
  <c r="AF32" i="1"/>
  <c r="AH32" i="1" s="1"/>
  <c r="AG30" i="1"/>
  <c r="AF30" i="1"/>
  <c r="AH30" i="1" s="1"/>
  <c r="AG28" i="1"/>
  <c r="AF28" i="1"/>
  <c r="AH28" i="1" s="1"/>
  <c r="AG26" i="1"/>
  <c r="AF26" i="1"/>
  <c r="AH26" i="1" s="1"/>
  <c r="AG24" i="1"/>
  <c r="AF24" i="1"/>
  <c r="AH24" i="1" s="1"/>
  <c r="AG22" i="1"/>
  <c r="AF22" i="1"/>
  <c r="AH22" i="1" s="1"/>
  <c r="AG20" i="1"/>
  <c r="AF20" i="1"/>
  <c r="AH20" i="1" s="1"/>
  <c r="AG18" i="1"/>
  <c r="AF18" i="1"/>
  <c r="AH18" i="1" s="1"/>
  <c r="AG16" i="1"/>
  <c r="AF16" i="1"/>
  <c r="AH16" i="1" s="1"/>
  <c r="AG14" i="1"/>
  <c r="AF14" i="1"/>
  <c r="AH14" i="1" s="1"/>
  <c r="AG12" i="1"/>
  <c r="AF12" i="1"/>
  <c r="AH12" i="1" s="1"/>
  <c r="S50" i="1"/>
  <c r="S18" i="1"/>
  <c r="Y53" i="1"/>
  <c r="AA53" i="1" s="1"/>
  <c r="Y51" i="1"/>
  <c r="AA51" i="1" s="1"/>
  <c r="L20" i="1"/>
  <c r="L52" i="1"/>
  <c r="L44" i="1"/>
  <c r="L12" i="1"/>
  <c r="L36" i="1"/>
  <c r="L28" i="1"/>
  <c r="L51" i="1"/>
  <c r="L35" i="1"/>
  <c r="L19" i="1"/>
  <c r="L43" i="1"/>
  <c r="L27" i="1"/>
  <c r="L11" i="1"/>
</calcChain>
</file>

<file path=xl/sharedStrings.xml><?xml version="1.0" encoding="utf-8"?>
<sst xmlns="http://schemas.openxmlformats.org/spreadsheetml/2006/main" count="204" uniqueCount="78">
  <si>
    <t>Honda Expenses</t>
  </si>
  <si>
    <t>salespeople compensation</t>
  </si>
  <si>
    <t>floor plan interest</t>
  </si>
  <si>
    <t>compensation f&amp;I / svc contracts</t>
  </si>
  <si>
    <t>delivery expense</t>
  </si>
  <si>
    <t>policy expense</t>
  </si>
  <si>
    <t>advertising associations</t>
  </si>
  <si>
    <t>advertising new and used</t>
  </si>
  <si>
    <t>Total Variable Selling Expense</t>
  </si>
  <si>
    <t>Compensation Owners</t>
  </si>
  <si>
    <t>Compensation supervisors</t>
  </si>
  <si>
    <t>compensation clerical</t>
  </si>
  <si>
    <t>other salaries and wages</t>
  </si>
  <si>
    <t>payroll taxes</t>
  </si>
  <si>
    <t>Empl Benefits/401k/workers comp</t>
  </si>
  <si>
    <t>absentee wages - productive</t>
  </si>
  <si>
    <t>Total Personell Expense</t>
  </si>
  <si>
    <t>company vehicle expense</t>
  </si>
  <si>
    <t xml:space="preserve">office supplies and stationery </t>
  </si>
  <si>
    <t>other supplies and tools</t>
  </si>
  <si>
    <t>Adv. Service, body p&amp;A</t>
  </si>
  <si>
    <t>bad debts</t>
  </si>
  <si>
    <t>contributions</t>
  </si>
  <si>
    <t>policy expense - servvice, parts</t>
  </si>
  <si>
    <t>outside services</t>
  </si>
  <si>
    <t>laundery and uniforms</t>
  </si>
  <si>
    <t>travel and entertainment</t>
  </si>
  <si>
    <t>memberships, dues, publications</t>
  </si>
  <si>
    <t>legal and auditing</t>
  </si>
  <si>
    <t>telephone</t>
  </si>
  <si>
    <t>postage, express mail, freight</t>
  </si>
  <si>
    <t>traning</t>
  </si>
  <si>
    <t>data processing services</t>
  </si>
  <si>
    <t>misc</t>
  </si>
  <si>
    <t>Total Semi-Fixed Expense</t>
  </si>
  <si>
    <t>Rent</t>
  </si>
  <si>
    <t>amortization - Leaseholds</t>
  </si>
  <si>
    <t>repairs and Maint - real estate</t>
  </si>
  <si>
    <t>depreciations - bldg and Imps</t>
  </si>
  <si>
    <t>Taxes - real estate</t>
  </si>
  <si>
    <t>insurance - bldgs &amp; Imps</t>
  </si>
  <si>
    <t>Mortgage interest</t>
  </si>
  <si>
    <t>Utilities</t>
  </si>
  <si>
    <t>Rent &amp; Rent Equivalent</t>
  </si>
  <si>
    <t>Insurance - other</t>
  </si>
  <si>
    <t>Taxes - other</t>
  </si>
  <si>
    <t>Other Interest</t>
  </si>
  <si>
    <t>Depreciation - other</t>
  </si>
  <si>
    <t>Equipment Repairs &amp; Rentals</t>
  </si>
  <si>
    <t>Total Fixed Expense</t>
  </si>
  <si>
    <t>Total Fixed Overhead</t>
  </si>
  <si>
    <t>Total Expenses</t>
  </si>
  <si>
    <t>Total Operating Profit</t>
  </si>
  <si>
    <t>Total Dealership Expense % Gross</t>
  </si>
  <si>
    <t>Used Expense % Gross</t>
  </si>
  <si>
    <t>Service Expense % Gross</t>
  </si>
  <si>
    <t>Parts Expense % Gross</t>
  </si>
  <si>
    <t>demo expense</t>
  </si>
  <si>
    <t>Sales</t>
  </si>
  <si>
    <t>Gross</t>
  </si>
  <si>
    <t>YTD</t>
  </si>
  <si>
    <t>Used</t>
  </si>
  <si>
    <t>Service</t>
  </si>
  <si>
    <t>Parts</t>
  </si>
  <si>
    <t>New</t>
  </si>
  <si>
    <t>New Expense % Gross Guide</t>
  </si>
  <si>
    <t>% difference from Guide</t>
  </si>
  <si>
    <t>training</t>
  </si>
  <si>
    <t>% Diff from Guide</t>
  </si>
  <si>
    <t>Total Operating Gross</t>
  </si>
  <si>
    <t>Tot Op Gross * Guide Diff</t>
  </si>
  <si>
    <t>Guide Diff Actual-Guide</t>
  </si>
  <si>
    <t>Operating Income or Gross</t>
  </si>
  <si>
    <t>New Dept Gross</t>
  </si>
  <si>
    <t>Used Dept Gross</t>
  </si>
  <si>
    <t>Service Dept Gross</t>
  </si>
  <si>
    <t>Parts Dept Gross</t>
  </si>
  <si>
    <t>Dept Gross*Guide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</si>
</sst>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0" fontId="0" fillId="0" borderId="0" xfId="1" applyNumberFormat="1" applyFont="1"/>
    <xf numFmtId="0" fontId="0" fillId="0" borderId="0" xfId="0" applyAlignment="1">
      <alignment horizontal="right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44" fontId="0" fillId="2" borderId="1" xfId="0" applyNumberFormat="1" applyFill="1" applyBorder="1" applyAlignment="1">
      <alignment wrapText="1"/>
    </xf>
    <xf numFmtId="44" fontId="0" fillId="2" borderId="1" xfId="0" applyNumberFormat="1" applyFill="1" applyBorder="1"/>
    <xf numFmtId="0" fontId="0" fillId="2" borderId="1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44" fontId="0" fillId="3" borderId="1" xfId="2" applyNumberFormat="1" applyFont="1" applyFill="1" applyBorder="1"/>
    <xf numFmtId="44" fontId="0" fillId="3" borderId="1" xfId="3" applyFont="1" applyFill="1" applyBorder="1"/>
    <xf numFmtId="44" fontId="0" fillId="3" borderId="1" xfId="1" applyNumberFormat="1" applyFont="1" applyFill="1" applyBorder="1"/>
    <xf numFmtId="44" fontId="0" fillId="3" borderId="1" xfId="0" applyNumberFormat="1" applyFill="1" applyBorder="1"/>
    <xf numFmtId="10" fontId="0" fillId="2" borderId="1" xfId="1" applyNumberFormat="1" applyFont="1" applyFill="1" applyBorder="1"/>
    <xf numFmtId="44" fontId="0" fillId="2" borderId="1" xfId="2" applyNumberFormat="1" applyFont="1" applyFill="1" applyBorder="1"/>
    <xf numFmtId="44" fontId="0" fillId="2" borderId="1" xfId="3" applyFont="1" applyFill="1" applyBorder="1"/>
    <xf numFmtId="44" fontId="0" fillId="2" borderId="1" xfId="1" applyNumberFormat="1" applyFont="1" applyFill="1" applyBorder="1"/>
    <xf numFmtId="0" fontId="2" fillId="3" borderId="1" xfId="0" applyFont="1" applyFill="1" applyBorder="1"/>
    <xf numFmtId="10" fontId="2" fillId="3" borderId="1" xfId="1" applyNumberFormat="1" applyFont="1" applyFill="1" applyBorder="1"/>
    <xf numFmtId="44" fontId="2" fillId="3" borderId="1" xfId="2" applyNumberFormat="1" applyFont="1" applyFill="1" applyBorder="1"/>
    <xf numFmtId="44" fontId="2" fillId="3" borderId="1" xfId="3" applyFont="1" applyFill="1" applyBorder="1"/>
    <xf numFmtId="44" fontId="2" fillId="3" borderId="1" xfId="1" applyNumberFormat="1" applyFont="1" applyFill="1" applyBorder="1"/>
    <xf numFmtId="44" fontId="2" fillId="3" borderId="1" xfId="0" applyNumberFormat="1" applyFont="1" applyFill="1" applyBorder="1"/>
    <xf numFmtId="10" fontId="0" fillId="2" borderId="1" xfId="0" applyNumberFormat="1" applyFill="1" applyBorder="1"/>
    <xf numFmtId="10" fontId="0" fillId="3" borderId="1" xfId="0" applyNumberFormat="1" applyFill="1" applyBorder="1"/>
    <xf numFmtId="10" fontId="2" fillId="3" borderId="1" xfId="0" applyNumberFormat="1" applyFont="1" applyFill="1" applyBorder="1"/>
    <xf numFmtId="10" fontId="2" fillId="2" borderId="1" xfId="1" applyNumberFormat="1" applyFont="1" applyFill="1" applyBorder="1"/>
    <xf numFmtId="44" fontId="2" fillId="2" borderId="1" xfId="2" applyNumberFormat="1" applyFont="1" applyFill="1" applyBorder="1"/>
    <xf numFmtId="44" fontId="2" fillId="2" borderId="1" xfId="3" applyFont="1" applyFill="1" applyBorder="1"/>
    <xf numFmtId="44" fontId="2" fillId="2" borderId="1" xfId="1" applyNumberFormat="1" applyFont="1" applyFill="1" applyBorder="1"/>
    <xf numFmtId="10" fontId="2" fillId="2" borderId="1" xfId="0" applyNumberFormat="1" applyFont="1" applyFill="1" applyBorder="1"/>
    <xf numFmtId="44" fontId="2" fillId="2" borderId="1" xfId="0" applyNumberFormat="1" applyFont="1" applyFill="1" applyBorder="1"/>
    <xf numFmtId="2" fontId="2" fillId="2" borderId="1" xfId="1" applyNumberFormat="1" applyFont="1" applyFill="1" applyBorder="1"/>
    <xf numFmtId="0" fontId="0" fillId="4" borderId="0" xfId="0" applyFill="1" applyAlignment="1">
      <alignment horizontal="left"/>
    </xf>
    <xf numFmtId="0" fontId="0" fillId="4" borderId="0" xfId="0" applyFill="1"/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4"/>
  <sheetViews>
    <sheetView tabSelected="1" zoomScaleNormal="100" workbookViewId="0">
      <pane xSplit="1" topLeftCell="B1" activePane="topRight" state="frozen"/>
      <selection pane="topRight" activeCell="G7" sqref="G7"/>
    </sheetView>
  </sheetViews>
  <sheetFormatPr defaultRowHeight="15" x14ac:dyDescent="0.25"/>
  <cols>
    <col min="1" max="1" width="32.140625" style="8" bestFit="1" customWidth="1"/>
    <col min="2" max="2" width="12.28515625" style="8" customWidth="1"/>
    <col min="3" max="3" width="10.85546875" style="8" customWidth="1"/>
    <col min="4" max="5" width="10.7109375" style="8" customWidth="1"/>
    <col min="6" max="6" width="13.42578125" style="7" bestFit="1" customWidth="1"/>
    <col min="7" max="8" width="10.7109375" style="8" customWidth="1"/>
    <col min="9" max="9" width="11.28515625" style="8" hidden="1" customWidth="1"/>
    <col min="10" max="12" width="10.7109375" style="8" customWidth="1"/>
    <col min="13" max="13" width="13.42578125" style="7" bestFit="1" customWidth="1"/>
    <col min="14" max="15" width="10.7109375" style="8" customWidth="1"/>
    <col min="16" max="16" width="10.140625" style="8" hidden="1" customWidth="1"/>
    <col min="17" max="19" width="10.7109375" style="8" customWidth="1"/>
    <col min="20" max="20" width="12.7109375" style="7" customWidth="1"/>
    <col min="21" max="22" width="10.7109375" style="8" customWidth="1"/>
    <col min="23" max="23" width="10.5703125" style="8" hidden="1" customWidth="1"/>
    <col min="24" max="26" width="10.7109375" style="8" customWidth="1"/>
    <col min="27" max="27" width="12.7109375" style="7" customWidth="1"/>
    <col min="28" max="29" width="10.7109375" style="8" customWidth="1"/>
    <col min="30" max="30" width="10.140625" style="8" hidden="1" customWidth="1"/>
    <col min="31" max="32" width="10.7109375" style="8" customWidth="1"/>
    <col min="33" max="33" width="10.7109375" style="15" customWidth="1"/>
    <col min="34" max="34" width="12.7109375" style="7" customWidth="1"/>
    <col min="35" max="16384" width="9.140625" style="8"/>
  </cols>
  <sheetData>
    <row r="1" spans="1:34" ht="43.9" customHeight="1" x14ac:dyDescent="0.25">
      <c r="A1" s="4" t="s">
        <v>0</v>
      </c>
      <c r="B1" s="5" t="s">
        <v>53</v>
      </c>
      <c r="C1" s="5" t="s">
        <v>69</v>
      </c>
      <c r="D1" s="5" t="s">
        <v>71</v>
      </c>
      <c r="E1" s="5" t="s">
        <v>68</v>
      </c>
      <c r="F1" s="6" t="s">
        <v>70</v>
      </c>
      <c r="G1" s="5"/>
      <c r="H1" s="5" t="s">
        <v>65</v>
      </c>
      <c r="I1" s="5" t="s">
        <v>69</v>
      </c>
      <c r="J1" s="5" t="s">
        <v>73</v>
      </c>
      <c r="K1" s="5" t="s">
        <v>71</v>
      </c>
      <c r="L1" s="5" t="s">
        <v>66</v>
      </c>
      <c r="M1" s="6" t="s">
        <v>77</v>
      </c>
      <c r="N1" s="5"/>
      <c r="O1" s="5" t="s">
        <v>54</v>
      </c>
      <c r="P1" s="5" t="s">
        <v>69</v>
      </c>
      <c r="Q1" s="5" t="s">
        <v>74</v>
      </c>
      <c r="R1" s="5" t="s">
        <v>71</v>
      </c>
      <c r="S1" s="5" t="s">
        <v>66</v>
      </c>
      <c r="T1" s="6" t="s">
        <v>77</v>
      </c>
      <c r="U1" s="5"/>
      <c r="V1" s="5" t="s">
        <v>55</v>
      </c>
      <c r="W1" s="5" t="s">
        <v>69</v>
      </c>
      <c r="X1" s="5" t="s">
        <v>75</v>
      </c>
      <c r="Y1" s="5" t="s">
        <v>71</v>
      </c>
      <c r="Z1" s="5" t="s">
        <v>66</v>
      </c>
      <c r="AA1" s="6" t="s">
        <v>77</v>
      </c>
      <c r="AB1" s="5"/>
      <c r="AC1" s="5" t="s">
        <v>56</v>
      </c>
      <c r="AD1" s="5"/>
      <c r="AE1" s="5" t="s">
        <v>76</v>
      </c>
      <c r="AF1" s="5" t="s">
        <v>71</v>
      </c>
      <c r="AG1" s="5" t="s">
        <v>66</v>
      </c>
      <c r="AH1" s="6" t="s">
        <v>77</v>
      </c>
    </row>
    <row r="2" spans="1:34" s="9" customFormat="1" x14ac:dyDescent="0.25">
      <c r="A2" s="9" t="s">
        <v>1</v>
      </c>
      <c r="B2" s="10">
        <v>9.5000000000000001E-2</v>
      </c>
      <c r="C2" s="10">
        <f>Total!C6</f>
        <v>0.12765624511000531</v>
      </c>
      <c r="D2" s="10">
        <f>C2-B2</f>
        <v>3.2656245110005311E-2</v>
      </c>
      <c r="E2" s="10">
        <f>(C2-B2)/B2</f>
        <v>0.3437499485263717</v>
      </c>
      <c r="F2" s="11">
        <f>Total!$A$2*D2</f>
        <v>88694.52499999998</v>
      </c>
      <c r="G2" s="10"/>
      <c r="H2" s="10">
        <v>0.1585</v>
      </c>
      <c r="I2" s="10" t="e">
        <f>YTD!#REF!</f>
        <v>#REF!</v>
      </c>
      <c r="J2" s="10">
        <f>YTD!D6</f>
        <v>0.18194827405675196</v>
      </c>
      <c r="K2" s="10">
        <f>J2-H2</f>
        <v>2.3448274056751955E-2</v>
      </c>
      <c r="L2" s="10">
        <f>(J2-H2)/H2</f>
        <v>0.14793863758203127</v>
      </c>
      <c r="M2" s="12">
        <f>YTD!$C$4*K2</f>
        <v>30231.742500000011</v>
      </c>
      <c r="N2" s="10"/>
      <c r="O2" s="10">
        <v>0.17199999999999999</v>
      </c>
      <c r="P2" s="10" t="e">
        <f>YTD!#REF!</f>
        <v>#REF!</v>
      </c>
      <c r="Q2" s="10">
        <f>YTD!G6</f>
        <v>0.18454332398520099</v>
      </c>
      <c r="R2" s="10">
        <f>Q2-O2</f>
        <v>1.2543323985200999E-2</v>
      </c>
      <c r="S2" s="10">
        <f>(Q2-O2)/O2</f>
        <v>7.2926302239540705E-2</v>
      </c>
      <c r="T2" s="13">
        <f>YTD!$F$4*R2</f>
        <v>7621.4240000000091</v>
      </c>
      <c r="U2" s="10"/>
      <c r="V2" s="10"/>
      <c r="W2" s="10"/>
      <c r="X2" s="10"/>
      <c r="Y2" s="10"/>
      <c r="Z2" s="10"/>
      <c r="AA2" s="13"/>
      <c r="AB2" s="10"/>
      <c r="AC2" s="10"/>
      <c r="AD2" s="10"/>
      <c r="AG2" s="10"/>
      <c r="AH2" s="14"/>
    </row>
    <row r="3" spans="1:34" x14ac:dyDescent="0.25">
      <c r="A3" s="8" t="s">
        <v>2</v>
      </c>
      <c r="B3" s="15">
        <v>5.0000000000000001E-3</v>
      </c>
      <c r="C3" s="15">
        <f>Total!C7</f>
        <v>-1.7907183528749027E-2</v>
      </c>
      <c r="D3" s="15">
        <f t="shared" ref="D3:D54" si="0">C3-B3</f>
        <v>-2.2907183528749028E-2</v>
      </c>
      <c r="E3" s="15">
        <f t="shared" ref="E3:E54" si="1">(C3-B3)/B3</f>
        <v>-4.5814367057498053</v>
      </c>
      <c r="F3" s="16">
        <f>Total!$A$2*D3</f>
        <v>-62216.025000000001</v>
      </c>
      <c r="G3" s="15"/>
      <c r="H3" s="15">
        <v>-1.4500000000000001E-2</v>
      </c>
      <c r="I3" s="15" t="e">
        <f>YTD!#REF!</f>
        <v>#REF!</v>
      </c>
      <c r="J3" s="15">
        <f>YTD!D7</f>
        <v>-3.7722941607622767E-2</v>
      </c>
      <c r="K3" s="15">
        <f t="shared" ref="K3:K54" si="2">J3-H3</f>
        <v>-2.3222941607622768E-2</v>
      </c>
      <c r="L3" s="15">
        <f t="shared" ref="L3:L54" si="3">(J3-H3)/H3</f>
        <v>1.601582179836053</v>
      </c>
      <c r="M3" s="17">
        <f>YTD!$C$4*K3</f>
        <v>-29941.222499999996</v>
      </c>
      <c r="N3" s="15"/>
      <c r="O3" s="15">
        <v>7.4999999999999997E-3</v>
      </c>
      <c r="P3" s="15" t="e">
        <f>YTD!#REF!</f>
        <v>#REF!</v>
      </c>
      <c r="Q3" s="15">
        <f>YTD!G7</f>
        <v>0</v>
      </c>
      <c r="R3" s="15">
        <f t="shared" ref="R3:R54" si="4">Q3-O3</f>
        <v>-7.4999999999999997E-3</v>
      </c>
      <c r="S3" s="15">
        <f t="shared" ref="S3:S54" si="5">(Q3-O3)/O3</f>
        <v>-1</v>
      </c>
      <c r="T3" s="18">
        <f>YTD!$F$4*R3</f>
        <v>-4557.0599999999995</v>
      </c>
      <c r="U3" s="15"/>
      <c r="V3" s="15"/>
      <c r="W3" s="15"/>
      <c r="X3" s="15"/>
      <c r="Y3" s="15"/>
      <c r="Z3" s="15"/>
      <c r="AA3" s="18"/>
      <c r="AB3" s="15"/>
      <c r="AC3" s="15"/>
      <c r="AD3" s="15"/>
    </row>
    <row r="4" spans="1:34" s="9" customFormat="1" x14ac:dyDescent="0.25">
      <c r="A4" s="9" t="s">
        <v>3</v>
      </c>
      <c r="B4" s="10">
        <v>4.2999999999999997E-2</v>
      </c>
      <c r="C4" s="10">
        <f>Total!C8</f>
        <v>4.3366635922982469E-2</v>
      </c>
      <c r="D4" s="10">
        <f t="shared" si="0"/>
        <v>3.6663592298247227E-4</v>
      </c>
      <c r="E4" s="10">
        <f t="shared" si="1"/>
        <v>8.526416813545868E-3</v>
      </c>
      <c r="F4" s="11">
        <f>Total!$A$2*D4</f>
        <v>995.78500000000963</v>
      </c>
      <c r="G4" s="10"/>
      <c r="H4" s="10">
        <v>7.2999999999999995E-2</v>
      </c>
      <c r="I4" s="10" t="e">
        <f>YTD!#REF!</f>
        <v>#REF!</v>
      </c>
      <c r="J4" s="10">
        <f>YTD!D8</f>
        <v>6.5725066800072909E-2</v>
      </c>
      <c r="K4" s="10">
        <f t="shared" si="2"/>
        <v>-7.2749331999270861E-3</v>
      </c>
      <c r="L4" s="10">
        <f t="shared" si="3"/>
        <v>-9.9656619177083378E-2</v>
      </c>
      <c r="M4" s="12">
        <f>YTD!$C$4*K4</f>
        <v>-9379.5349999999926</v>
      </c>
      <c r="N4" s="10"/>
      <c r="O4" s="10">
        <v>7.0000000000000007E-2</v>
      </c>
      <c r="P4" s="10" t="e">
        <f>YTD!#REF!</f>
        <v>#REF!</v>
      </c>
      <c r="Q4" s="10">
        <f>YTD!G8</f>
        <v>5.4385393214045896E-2</v>
      </c>
      <c r="R4" s="10">
        <f t="shared" si="4"/>
        <v>-1.561460678595411E-2</v>
      </c>
      <c r="S4" s="10">
        <f t="shared" si="5"/>
        <v>-0.22306581122791586</v>
      </c>
      <c r="T4" s="13">
        <f>YTD!$F$4*R4</f>
        <v>-9487.5600000000049</v>
      </c>
      <c r="U4" s="10"/>
      <c r="V4" s="10">
        <v>1E-3</v>
      </c>
      <c r="W4" s="10"/>
      <c r="X4" s="10"/>
      <c r="Y4" s="10"/>
      <c r="Z4" s="10"/>
      <c r="AA4" s="13"/>
      <c r="AB4" s="10"/>
      <c r="AC4" s="10"/>
      <c r="AD4" s="10"/>
      <c r="AG4" s="10"/>
      <c r="AH4" s="14"/>
    </row>
    <row r="5" spans="1:34" x14ac:dyDescent="0.25">
      <c r="A5" s="8" t="s">
        <v>4</v>
      </c>
      <c r="B5" s="15">
        <v>-6.4999999999999997E-3</v>
      </c>
      <c r="C5" s="15">
        <f>Total!C9</f>
        <v>-1.3782007028705764E-2</v>
      </c>
      <c r="D5" s="15">
        <f t="shared" si="0"/>
        <v>-7.2820070287057644E-3</v>
      </c>
      <c r="E5" s="15">
        <f t="shared" si="1"/>
        <v>1.1203087736470407</v>
      </c>
      <c r="F5" s="16">
        <f>Total!$A$2*D5</f>
        <v>-19777.967499999999</v>
      </c>
      <c r="G5" s="15"/>
      <c r="H5" s="15">
        <v>-9.4999999999999998E-3</v>
      </c>
      <c r="I5" s="15" t="e">
        <f>YTD!#REF!</f>
        <v>#REF!</v>
      </c>
      <c r="J5" s="15">
        <f>YTD!D9</f>
        <v>-2.9032921092535066E-2</v>
      </c>
      <c r="K5" s="15">
        <f t="shared" si="2"/>
        <v>-1.9532921092535065E-2</v>
      </c>
      <c r="L5" s="15">
        <f t="shared" si="3"/>
        <v>2.056096957108954</v>
      </c>
      <c r="M5" s="17">
        <f>YTD!$C$4*K5</f>
        <v>-25183.697499999995</v>
      </c>
      <c r="N5" s="15"/>
      <c r="O5" s="15">
        <v>1E-3</v>
      </c>
      <c r="P5" s="15" t="e">
        <f>YTD!#REF!</f>
        <v>#REF!</v>
      </c>
      <c r="Q5" s="15">
        <f>YTD!G9</f>
        <v>0</v>
      </c>
      <c r="R5" s="15">
        <f t="shared" si="4"/>
        <v>-1E-3</v>
      </c>
      <c r="S5" s="15">
        <f t="shared" si="5"/>
        <v>-1</v>
      </c>
      <c r="T5" s="18">
        <f>YTD!$F$4*R5</f>
        <v>-607.60800000000006</v>
      </c>
      <c r="U5" s="15"/>
      <c r="V5" s="15"/>
      <c r="W5" s="15"/>
      <c r="X5" s="15"/>
      <c r="Y5" s="15"/>
      <c r="Z5" s="15"/>
      <c r="AA5" s="18"/>
      <c r="AB5" s="15"/>
      <c r="AC5" s="15"/>
      <c r="AD5" s="15"/>
    </row>
    <row r="6" spans="1:34" s="9" customFormat="1" x14ac:dyDescent="0.25">
      <c r="A6" s="9" t="s">
        <v>5</v>
      </c>
      <c r="B6" s="10">
        <v>3.0000000000000001E-3</v>
      </c>
      <c r="C6" s="10">
        <f>Total!C10</f>
        <v>1.0714265989937427E-4</v>
      </c>
      <c r="D6" s="10">
        <f t="shared" si="0"/>
        <v>-2.8928573401006256E-3</v>
      </c>
      <c r="E6" s="10">
        <f t="shared" si="1"/>
        <v>-0.96428578003354182</v>
      </c>
      <c r="F6" s="11">
        <f>Total!$A$2*D6</f>
        <v>-7857.0149999999994</v>
      </c>
      <c r="G6" s="10"/>
      <c r="H6" s="10">
        <v>6.4999999999999997E-3</v>
      </c>
      <c r="I6" s="10" t="e">
        <f>YTD!#REF!</f>
        <v>#REF!</v>
      </c>
      <c r="J6" s="10">
        <f>YTD!D10</f>
        <v>2.2570474561679058E-4</v>
      </c>
      <c r="K6" s="10">
        <f t="shared" si="2"/>
        <v>-6.274295254383209E-3</v>
      </c>
      <c r="L6" s="10">
        <f t="shared" si="3"/>
        <v>-0.96527619298203216</v>
      </c>
      <c r="M6" s="12">
        <f>YTD!$C$4*K6</f>
        <v>-8089.4174999999996</v>
      </c>
      <c r="N6" s="10"/>
      <c r="O6" s="10">
        <v>7.4999999999999997E-3</v>
      </c>
      <c r="P6" s="10" t="e">
        <f>YTD!#REF!</f>
        <v>#REF!</v>
      </c>
      <c r="Q6" s="10">
        <f>YTD!G10</f>
        <v>0</v>
      </c>
      <c r="R6" s="10">
        <f t="shared" si="4"/>
        <v>-7.4999999999999997E-3</v>
      </c>
      <c r="S6" s="10">
        <f t="shared" si="5"/>
        <v>-1</v>
      </c>
      <c r="T6" s="13">
        <f>YTD!$F$4*R6</f>
        <v>-4557.0599999999995</v>
      </c>
      <c r="U6" s="10"/>
      <c r="V6" s="10"/>
      <c r="W6" s="10"/>
      <c r="X6" s="10"/>
      <c r="Y6" s="10"/>
      <c r="Z6" s="10"/>
      <c r="AA6" s="13"/>
      <c r="AB6" s="10"/>
      <c r="AC6" s="10"/>
      <c r="AD6" s="10"/>
      <c r="AG6" s="10"/>
      <c r="AH6" s="14"/>
    </row>
    <row r="7" spans="1:34" x14ac:dyDescent="0.25">
      <c r="A7" s="8" t="s">
        <v>57</v>
      </c>
      <c r="B7" s="15">
        <v>1E-3</v>
      </c>
      <c r="C7" s="15">
        <f>Total!C11</f>
        <v>1.00533688266406E-2</v>
      </c>
      <c r="D7" s="15">
        <f t="shared" si="0"/>
        <v>9.0533688266405989E-3</v>
      </c>
      <c r="E7" s="15">
        <f t="shared" si="1"/>
        <v>9.0533688266405985</v>
      </c>
      <c r="F7" s="16">
        <f>Total!$A$2*D7</f>
        <v>24588.994999999999</v>
      </c>
      <c r="G7" s="15"/>
      <c r="H7" s="15">
        <v>5.0000000000000001E-4</v>
      </c>
      <c r="I7" s="15" t="e">
        <f>YTD!#REF!</f>
        <v>#REF!</v>
      </c>
      <c r="J7" s="15">
        <f>YTD!D11</f>
        <v>1.5726424131017339E-2</v>
      </c>
      <c r="K7" s="15">
        <f t="shared" si="2"/>
        <v>1.5226424131017338E-2</v>
      </c>
      <c r="L7" s="15">
        <f t="shared" si="3"/>
        <v>30.452848262034674</v>
      </c>
      <c r="M7" s="17">
        <f>YTD!$C$4*K7</f>
        <v>19631.352499999997</v>
      </c>
      <c r="N7" s="15"/>
      <c r="O7" s="15">
        <v>5.4999999999999997E-3</v>
      </c>
      <c r="P7" s="15" t="e">
        <f>YTD!#REF!</f>
        <v>#REF!</v>
      </c>
      <c r="Q7" s="15">
        <f>YTD!G11</f>
        <v>1.1568313781253703E-2</v>
      </c>
      <c r="R7" s="15">
        <f t="shared" si="4"/>
        <v>6.0683137812537029E-3</v>
      </c>
      <c r="S7" s="15">
        <f t="shared" si="5"/>
        <v>1.1033297784097642</v>
      </c>
      <c r="T7" s="18">
        <f>YTD!$F$4*R7</f>
        <v>3687.1559999999999</v>
      </c>
      <c r="U7" s="15"/>
      <c r="V7" s="15"/>
      <c r="W7" s="15"/>
      <c r="X7" s="15"/>
      <c r="Y7" s="15"/>
      <c r="Z7" s="15"/>
      <c r="AA7" s="18"/>
      <c r="AB7" s="15"/>
      <c r="AC7" s="15"/>
      <c r="AD7" s="15"/>
    </row>
    <row r="8" spans="1:34" s="9" customFormat="1" x14ac:dyDescent="0.25">
      <c r="A8" s="9" t="s">
        <v>6</v>
      </c>
      <c r="B8" s="10">
        <v>1.4E-2</v>
      </c>
      <c r="C8" s="10">
        <f>Total!C12</f>
        <v>0</v>
      </c>
      <c r="D8" s="10">
        <f t="shared" si="0"/>
        <v>-1.4E-2</v>
      </c>
      <c r="E8" s="10">
        <f t="shared" si="1"/>
        <v>-1</v>
      </c>
      <c r="F8" s="11">
        <f>Total!$A$2*D8</f>
        <v>-38024.07</v>
      </c>
      <c r="G8" s="10"/>
      <c r="H8" s="10">
        <v>2.1499999999999998E-2</v>
      </c>
      <c r="I8" s="10" t="e">
        <f>YTD!#REF!</f>
        <v>#REF!</v>
      </c>
      <c r="J8" s="10">
        <f>YTD!D12</f>
        <v>0</v>
      </c>
      <c r="K8" s="10">
        <f t="shared" si="2"/>
        <v>-2.1499999999999998E-2</v>
      </c>
      <c r="L8" s="10">
        <f t="shared" si="3"/>
        <v>-1</v>
      </c>
      <c r="M8" s="12">
        <f>YTD!$C$4*K8</f>
        <v>-27719.842499999999</v>
      </c>
      <c r="N8" s="10"/>
      <c r="O8" s="10"/>
      <c r="P8" s="10" t="e">
        <f>YTD!#REF!</f>
        <v>#REF!</v>
      </c>
      <c r="Q8" s="10">
        <f>YTD!G12</f>
        <v>0</v>
      </c>
      <c r="R8" s="10">
        <f t="shared" si="4"/>
        <v>0</v>
      </c>
      <c r="S8" s="10" t="e">
        <f t="shared" si="5"/>
        <v>#DIV/0!</v>
      </c>
      <c r="T8" s="13">
        <f>YTD!$F$4*R8</f>
        <v>0</v>
      </c>
      <c r="U8" s="10"/>
      <c r="V8" s="10"/>
      <c r="W8" s="10"/>
      <c r="X8" s="10"/>
      <c r="Y8" s="10"/>
      <c r="Z8" s="10"/>
      <c r="AA8" s="13"/>
      <c r="AB8" s="10"/>
      <c r="AC8" s="10"/>
      <c r="AD8" s="10"/>
      <c r="AG8" s="10"/>
      <c r="AH8" s="14"/>
    </row>
    <row r="9" spans="1:34" x14ac:dyDescent="0.25">
      <c r="A9" s="8" t="s">
        <v>7</v>
      </c>
      <c r="B9" s="15">
        <v>5.8500000000000003E-2</v>
      </c>
      <c r="C9" s="15">
        <f>Total!C13</f>
        <v>8.4806544906949735E-2</v>
      </c>
      <c r="D9" s="15">
        <f t="shared" si="0"/>
        <v>2.6306544906949732E-2</v>
      </c>
      <c r="E9" s="15">
        <f t="shared" si="1"/>
        <v>0.44968452832392702</v>
      </c>
      <c r="F9" s="16">
        <f>Total!$A$2*D9</f>
        <v>71448.707500000004</v>
      </c>
      <c r="G9" s="15"/>
      <c r="H9" s="15">
        <v>0.11749999999999999</v>
      </c>
      <c r="I9" s="15" t="e">
        <f>YTD!#REF!</f>
        <v>#REF!</v>
      </c>
      <c r="J9" s="15">
        <f>YTD!D13</f>
        <v>0.1655974776912964</v>
      </c>
      <c r="K9" s="15">
        <f t="shared" si="2"/>
        <v>4.8097477691296409E-2</v>
      </c>
      <c r="L9" s="15">
        <f t="shared" si="3"/>
        <v>0.40934023567060773</v>
      </c>
      <c r="M9" s="17">
        <f>YTD!$C$4*K9</f>
        <v>62011.837500000001</v>
      </c>
      <c r="N9" s="15"/>
      <c r="O9" s="15">
        <v>8.2000000000000003E-2</v>
      </c>
      <c r="P9" s="15" t="e">
        <f>YTD!#REF!</f>
        <v>#REF!</v>
      </c>
      <c r="Q9" s="15">
        <f>YTD!G13</f>
        <v>2.7700425274189939E-2</v>
      </c>
      <c r="R9" s="15">
        <f t="shared" si="4"/>
        <v>-5.4299574725810068E-2</v>
      </c>
      <c r="S9" s="15">
        <f t="shared" si="5"/>
        <v>-0.66218993568061058</v>
      </c>
      <c r="T9" s="18">
        <f>YTD!$F$4*R9</f>
        <v>-32992.856000000007</v>
      </c>
      <c r="U9" s="15"/>
      <c r="V9" s="15"/>
      <c r="W9" s="15"/>
      <c r="X9" s="15"/>
      <c r="Y9" s="15"/>
      <c r="Z9" s="15"/>
      <c r="AA9" s="18"/>
      <c r="AB9" s="15"/>
      <c r="AC9" s="15"/>
      <c r="AD9" s="15"/>
    </row>
    <row r="10" spans="1:34" s="19" customFormat="1" x14ac:dyDescent="0.25">
      <c r="A10" s="19" t="s">
        <v>8</v>
      </c>
      <c r="B10" s="20">
        <v>0.20300000000000001</v>
      </c>
      <c r="C10" s="20">
        <f>Total!C14</f>
        <v>0.23430074686902269</v>
      </c>
      <c r="D10" s="20">
        <f t="shared" si="0"/>
        <v>3.1300746869022678E-2</v>
      </c>
      <c r="E10" s="20">
        <f t="shared" si="1"/>
        <v>0.15419087127597378</v>
      </c>
      <c r="F10" s="21">
        <f>Total!$A$2*D10</f>
        <v>85012.984999999942</v>
      </c>
      <c r="G10" s="20"/>
      <c r="H10" s="20">
        <v>0.35349999999999998</v>
      </c>
      <c r="I10" s="20" t="e">
        <f>YTD!#REF!</f>
        <v>#REF!</v>
      </c>
      <c r="J10" s="20">
        <f>YTD!D14</f>
        <v>0.36246708472459754</v>
      </c>
      <c r="K10" s="20">
        <f t="shared" si="2"/>
        <v>8.9670847245975627E-3</v>
      </c>
      <c r="L10" s="20">
        <f t="shared" si="3"/>
        <v>2.5366576307206685E-2</v>
      </c>
      <c r="M10" s="22">
        <f>YTD!$C$4*K10</f>
        <v>11561.217500000015</v>
      </c>
      <c r="N10" s="20"/>
      <c r="O10" s="20">
        <v>0.34549999999999997</v>
      </c>
      <c r="P10" s="20" t="e">
        <f>YTD!#REF!</f>
        <v>#REF!</v>
      </c>
      <c r="Q10" s="20">
        <f>YTD!G14</f>
        <v>0.2781974562546905</v>
      </c>
      <c r="R10" s="20">
        <f t="shared" si="4"/>
        <v>-6.7302543745309473E-2</v>
      </c>
      <c r="S10" s="20">
        <f t="shared" si="5"/>
        <v>-0.19479752169409401</v>
      </c>
      <c r="T10" s="23">
        <f>YTD!$F$4*R10</f>
        <v>-40893.563999999998</v>
      </c>
      <c r="U10" s="20"/>
      <c r="V10" s="20">
        <v>1E-3</v>
      </c>
      <c r="W10" s="20"/>
      <c r="X10" s="20"/>
      <c r="Y10" s="20"/>
      <c r="Z10" s="20"/>
      <c r="AA10" s="23"/>
      <c r="AB10" s="20"/>
      <c r="AC10" s="20"/>
      <c r="AD10" s="20"/>
      <c r="AG10" s="20"/>
      <c r="AH10" s="24"/>
    </row>
    <row r="11" spans="1:34" x14ac:dyDescent="0.25">
      <c r="A11" s="8" t="s">
        <v>9</v>
      </c>
      <c r="B11" s="15">
        <v>1.2999999999999999E-2</v>
      </c>
      <c r="C11" s="15">
        <f>Total!C15</f>
        <v>3.1321370910583742E-2</v>
      </c>
      <c r="D11" s="15">
        <f t="shared" si="0"/>
        <v>1.8321370910583744E-2</v>
      </c>
      <c r="E11" s="15">
        <f t="shared" si="1"/>
        <v>1.4093362238910574</v>
      </c>
      <c r="F11" s="16">
        <f>Total!$A$2*D11</f>
        <v>49760.934999999998</v>
      </c>
      <c r="G11" s="15"/>
      <c r="H11" s="15">
        <v>1.4999999999999999E-2</v>
      </c>
      <c r="I11" s="15" t="e">
        <f>YTD!#REF!</f>
        <v>#REF!</v>
      </c>
      <c r="J11" s="15">
        <f>YTD!D15</f>
        <v>4.0248352781946724E-2</v>
      </c>
      <c r="K11" s="15">
        <f t="shared" si="2"/>
        <v>2.5248352781946724E-2</v>
      </c>
      <c r="L11" s="15">
        <f t="shared" si="3"/>
        <v>1.6832235187964484</v>
      </c>
      <c r="M11" s="17">
        <f>YTD!$C$4*K11</f>
        <v>32552.575000000001</v>
      </c>
      <c r="N11" s="15"/>
      <c r="O11" s="15">
        <v>0.02</v>
      </c>
      <c r="P11" s="15" t="e">
        <f>YTD!#REF!</f>
        <v>#REF!</v>
      </c>
      <c r="Q11" s="15">
        <f>YTD!G15</f>
        <v>2.8001606298797908E-2</v>
      </c>
      <c r="R11" s="15">
        <f t="shared" si="4"/>
        <v>8.0016062987979079E-3</v>
      </c>
      <c r="S11" s="15">
        <f t="shared" si="5"/>
        <v>0.40008031493989538</v>
      </c>
      <c r="T11" s="18">
        <f>YTD!$F$4*R11</f>
        <v>4861.8399999999992</v>
      </c>
      <c r="U11" s="15"/>
      <c r="V11" s="15">
        <v>1.2E-2</v>
      </c>
      <c r="W11" s="15" t="e">
        <f>YTD!#REF!</f>
        <v>#REF!</v>
      </c>
      <c r="X11" s="15">
        <f>YTD!J15</f>
        <v>1.7139081013234587E-2</v>
      </c>
      <c r="Y11" s="15">
        <f>X11-V11</f>
        <v>5.1390810132345872E-3</v>
      </c>
      <c r="Z11" s="15">
        <f>(X11-V11)/V11</f>
        <v>0.42825675110288225</v>
      </c>
      <c r="AA11" s="18">
        <f>YTD!$I$4*Y11</f>
        <v>2550.7880000000005</v>
      </c>
      <c r="AB11" s="15"/>
      <c r="AC11" s="15">
        <v>1.6500000000000001E-2</v>
      </c>
      <c r="AD11" s="15" t="e">
        <f>YTD!#REF!</f>
        <v>#REF!</v>
      </c>
      <c r="AE11" s="25">
        <f>YTD!M15</f>
        <v>2.3721072901400769E-2</v>
      </c>
      <c r="AF11" s="25">
        <f>AE11-AC11</f>
        <v>7.2210729014007685E-3</v>
      </c>
      <c r="AG11" s="15">
        <f>(AE11-AC11)/AC11</f>
        <v>0.43764078190307687</v>
      </c>
      <c r="AH11" s="7">
        <f>YTD!$L$4*AF11</f>
        <v>2330.6084999999994</v>
      </c>
    </row>
    <row r="12" spans="1:34" s="9" customFormat="1" x14ac:dyDescent="0.25">
      <c r="A12" s="9" t="s">
        <v>10</v>
      </c>
      <c r="B12" s="10">
        <v>0.107</v>
      </c>
      <c r="C12" s="10">
        <f>Total!C16</f>
        <v>9.4122433500674701E-2</v>
      </c>
      <c r="D12" s="10">
        <f t="shared" si="0"/>
        <v>-1.2877566499325296E-2</v>
      </c>
      <c r="E12" s="10">
        <f t="shared" si="1"/>
        <v>-0.12035108877874109</v>
      </c>
      <c r="F12" s="11">
        <f>Total!$A$2*D12</f>
        <v>-34975.535000000003</v>
      </c>
      <c r="G12" s="10"/>
      <c r="H12" s="10">
        <v>0.105</v>
      </c>
      <c r="I12" s="10" t="e">
        <f>YTD!#REF!</f>
        <v>#REF!</v>
      </c>
      <c r="J12" s="10">
        <f>YTD!D16</f>
        <v>0.12858189941014275</v>
      </c>
      <c r="K12" s="10">
        <f t="shared" si="2"/>
        <v>2.3581899410142756E-2</v>
      </c>
      <c r="L12" s="10">
        <f t="shared" si="3"/>
        <v>0.22458951819183579</v>
      </c>
      <c r="M12" s="12">
        <f>YTD!$C$4*K12</f>
        <v>30404.025000000005</v>
      </c>
      <c r="N12" s="10"/>
      <c r="O12" s="10">
        <v>0.1095</v>
      </c>
      <c r="P12" s="10" t="e">
        <f>YTD!#REF!</f>
        <v>#REF!</v>
      </c>
      <c r="Q12" s="10">
        <f>YTD!G16</f>
        <v>7.3427275480243845E-2</v>
      </c>
      <c r="R12" s="10">
        <f t="shared" si="4"/>
        <v>-3.6072724519756155E-2</v>
      </c>
      <c r="S12" s="10">
        <f t="shared" si="5"/>
        <v>-0.32943127415302426</v>
      </c>
      <c r="T12" s="13">
        <f>YTD!$F$4*R12</f>
        <v>-21918.075999999997</v>
      </c>
      <c r="U12" s="10"/>
      <c r="V12" s="10">
        <v>7.8E-2</v>
      </c>
      <c r="W12" s="10" t="e">
        <f>YTD!#REF!</f>
        <v>#REF!</v>
      </c>
      <c r="X12" s="10">
        <f>YTD!J16</f>
        <v>4.5574603456022052E-2</v>
      </c>
      <c r="Y12" s="10">
        <f t="shared" ref="Y12:Y54" si="6">X12-V12</f>
        <v>-3.2425396543977948E-2</v>
      </c>
      <c r="Z12" s="10">
        <f t="shared" ref="Z12:Z54" si="7">(X12-V12)/V12</f>
        <v>-0.41571021210228137</v>
      </c>
      <c r="AA12" s="13">
        <f>YTD!$I$4*Y12</f>
        <v>-16094.377999999999</v>
      </c>
      <c r="AB12" s="10"/>
      <c r="AC12" s="10">
        <v>9.2999999999999999E-2</v>
      </c>
      <c r="AD12" s="10" t="e">
        <f>YTD!#REF!</f>
        <v>#REF!</v>
      </c>
      <c r="AE12" s="26">
        <f>YTD!M16</f>
        <v>7.0088086481529102E-2</v>
      </c>
      <c r="AF12" s="26">
        <f t="shared" ref="AF12:AF54" si="8">AE12-AC12</f>
        <v>-2.2911913518470897E-2</v>
      </c>
      <c r="AG12" s="10">
        <f t="shared" ref="AG12:AG54" si="9">(AE12-AC12)/AC12</f>
        <v>-0.24636466148893438</v>
      </c>
      <c r="AH12" s="14">
        <f>YTD!$L$4*AF12</f>
        <v>-7394.8430000000008</v>
      </c>
    </row>
    <row r="13" spans="1:34" x14ac:dyDescent="0.25">
      <c r="A13" s="8" t="s">
        <v>11</v>
      </c>
      <c r="B13" s="15">
        <v>2.4500000000000001E-2</v>
      </c>
      <c r="C13" s="15">
        <f>Total!C17</f>
        <v>0</v>
      </c>
      <c r="D13" s="15">
        <f t="shared" si="0"/>
        <v>-2.4500000000000001E-2</v>
      </c>
      <c r="E13" s="15">
        <f t="shared" si="1"/>
        <v>-1</v>
      </c>
      <c r="F13" s="16">
        <f>Total!$A$2*D13</f>
        <v>-66542.122499999998</v>
      </c>
      <c r="G13" s="15"/>
      <c r="H13" s="15">
        <v>2.4E-2</v>
      </c>
      <c r="I13" s="15" t="e">
        <f>YTD!#REF!</f>
        <v>#REF!</v>
      </c>
      <c r="J13" s="15">
        <f>YTD!D17</f>
        <v>0</v>
      </c>
      <c r="K13" s="15">
        <f t="shared" si="2"/>
        <v>-2.4E-2</v>
      </c>
      <c r="L13" s="15">
        <f t="shared" si="3"/>
        <v>-1</v>
      </c>
      <c r="M13" s="17">
        <f>YTD!$C$4*K13</f>
        <v>-30943.08</v>
      </c>
      <c r="N13" s="15"/>
      <c r="O13" s="15">
        <v>0.02</v>
      </c>
      <c r="P13" s="15" t="e">
        <f>YTD!#REF!</f>
        <v>#REF!</v>
      </c>
      <c r="Q13" s="15">
        <f>YTD!G17</f>
        <v>0</v>
      </c>
      <c r="R13" s="15">
        <f t="shared" si="4"/>
        <v>-0.02</v>
      </c>
      <c r="S13" s="15">
        <f t="shared" si="5"/>
        <v>-1</v>
      </c>
      <c r="T13" s="18">
        <f>YTD!$F$4*R13</f>
        <v>-12152.16</v>
      </c>
      <c r="U13" s="15"/>
      <c r="V13" s="15">
        <v>2.6499999999999999E-2</v>
      </c>
      <c r="W13" s="15" t="e">
        <f>YTD!#REF!</f>
        <v>#REF!</v>
      </c>
      <c r="X13" s="15">
        <f>YTD!J17</f>
        <v>0</v>
      </c>
      <c r="Y13" s="15">
        <f t="shared" si="6"/>
        <v>-2.6499999999999999E-2</v>
      </c>
      <c r="Z13" s="15">
        <f t="shared" si="7"/>
        <v>-1</v>
      </c>
      <c r="AA13" s="18">
        <f>YTD!$I$4*Y13</f>
        <v>-13153.3015</v>
      </c>
      <c r="AB13" s="15"/>
      <c r="AC13" s="15">
        <v>1.6500000000000001E-2</v>
      </c>
      <c r="AD13" s="15" t="e">
        <f>YTD!#REF!</f>
        <v>#REF!</v>
      </c>
      <c r="AE13" s="25">
        <f>YTD!M17</f>
        <v>0</v>
      </c>
      <c r="AF13" s="25">
        <f t="shared" si="8"/>
        <v>-1.6500000000000001E-2</v>
      </c>
      <c r="AG13" s="15">
        <f t="shared" si="9"/>
        <v>-1</v>
      </c>
      <c r="AH13" s="7">
        <f>YTD!$L$4*AF13</f>
        <v>-5325.3915000000006</v>
      </c>
    </row>
    <row r="14" spans="1:34" s="9" customFormat="1" x14ac:dyDescent="0.25">
      <c r="A14" s="9" t="s">
        <v>12</v>
      </c>
      <c r="B14" s="10">
        <v>0.1105</v>
      </c>
      <c r="C14" s="10">
        <f>Total!C18</f>
        <v>0.12498982881106625</v>
      </c>
      <c r="D14" s="10">
        <f t="shared" si="0"/>
        <v>1.4489828811066252E-2</v>
      </c>
      <c r="E14" s="10">
        <f t="shared" si="1"/>
        <v>0.13112967249833712</v>
      </c>
      <c r="F14" s="11">
        <f>Total!$A$2*D14</f>
        <v>39354.447499999995</v>
      </c>
      <c r="G14" s="10"/>
      <c r="H14" s="10">
        <v>3.2500000000000001E-2</v>
      </c>
      <c r="I14" s="10" t="e">
        <f>YTD!#REF!</f>
        <v>#REF!</v>
      </c>
      <c r="J14" s="10">
        <f>YTD!D18</f>
        <v>1.1026180974873866E-2</v>
      </c>
      <c r="K14" s="10">
        <f t="shared" si="2"/>
        <v>-2.1473819025126135E-2</v>
      </c>
      <c r="L14" s="10">
        <f t="shared" si="3"/>
        <v>-0.66073289308080418</v>
      </c>
      <c r="M14" s="12">
        <f>YTD!$C$4*K14</f>
        <v>-27686.087500000001</v>
      </c>
      <c r="N14" s="10"/>
      <c r="O14" s="10">
        <v>2.2499999999999999E-2</v>
      </c>
      <c r="P14" s="10" t="e">
        <f>YTD!#REF!</f>
        <v>#REF!</v>
      </c>
      <c r="Q14" s="10">
        <f>YTD!G18</f>
        <v>0</v>
      </c>
      <c r="R14" s="10">
        <f t="shared" si="4"/>
        <v>-2.2499999999999999E-2</v>
      </c>
      <c r="S14" s="10">
        <f t="shared" si="5"/>
        <v>-1</v>
      </c>
      <c r="T14" s="13">
        <f>YTD!$F$4*R14</f>
        <v>-13671.18</v>
      </c>
      <c r="U14" s="10"/>
      <c r="V14" s="10">
        <v>0.20849999999999999</v>
      </c>
      <c r="W14" s="10" t="e">
        <f>YTD!#REF!</f>
        <v>#REF!</v>
      </c>
      <c r="X14" s="10">
        <f>YTD!J18</f>
        <v>0.40273919061309438</v>
      </c>
      <c r="Y14" s="10">
        <f t="shared" si="6"/>
        <v>0.19423919061309439</v>
      </c>
      <c r="Z14" s="10">
        <f t="shared" si="7"/>
        <v>0.93160283267671173</v>
      </c>
      <c r="AA14" s="13">
        <f>YTD!$I$4*Y14</f>
        <v>96410.816500000015</v>
      </c>
      <c r="AB14" s="10"/>
      <c r="AC14" s="10">
        <v>0.14099999999999999</v>
      </c>
      <c r="AD14" s="10" t="e">
        <f>YTD!#REF!</f>
        <v>#REF!</v>
      </c>
      <c r="AE14" s="26">
        <f>YTD!M18</f>
        <v>0.38840158512289658</v>
      </c>
      <c r="AF14" s="26">
        <f t="shared" si="8"/>
        <v>0.24740158512289659</v>
      </c>
      <c r="AG14" s="10">
        <f t="shared" si="9"/>
        <v>1.7546211710843731</v>
      </c>
      <c r="AH14" s="14">
        <f>YTD!$L$4*AF14</f>
        <v>79849.108999999997</v>
      </c>
    </row>
    <row r="15" spans="1:34" x14ac:dyDescent="0.25">
      <c r="A15" s="8" t="s">
        <v>13</v>
      </c>
      <c r="B15" s="15">
        <v>4.1000000000000002E-2</v>
      </c>
      <c r="C15" s="15">
        <f>Total!C19</f>
        <v>4.02521350292065E-2</v>
      </c>
      <c r="D15" s="15">
        <f t="shared" si="0"/>
        <v>-7.47864970793502E-4</v>
      </c>
      <c r="E15" s="15">
        <f t="shared" si="1"/>
        <v>-1.8240609043743951E-2</v>
      </c>
      <c r="F15" s="16">
        <f>Total!$A$2*D15</f>
        <v>-2031.2050000000054</v>
      </c>
      <c r="G15" s="15"/>
      <c r="H15" s="15">
        <v>3.6499999999999998E-2</v>
      </c>
      <c r="I15" s="15" t="e">
        <f>YTD!#REF!</f>
        <v>#REF!</v>
      </c>
      <c r="J15" s="15">
        <f>YTD!D19</f>
        <v>4.1048014612637136E-2</v>
      </c>
      <c r="K15" s="15">
        <f t="shared" si="2"/>
        <v>4.5480146126371385E-3</v>
      </c>
      <c r="L15" s="15">
        <f t="shared" si="3"/>
        <v>0.12460314007225037</v>
      </c>
      <c r="M15" s="17">
        <f>YTD!$C$4*K15</f>
        <v>5863.7324999999992</v>
      </c>
      <c r="N15" s="15"/>
      <c r="O15" s="15">
        <v>3.1E-2</v>
      </c>
      <c r="P15" s="15" t="e">
        <f>YTD!#REF!</f>
        <v>#REF!</v>
      </c>
      <c r="Q15" s="15">
        <f>YTD!G19</f>
        <v>2.0812760858974867E-2</v>
      </c>
      <c r="R15" s="15">
        <f t="shared" si="4"/>
        <v>-1.0187239141025133E-2</v>
      </c>
      <c r="S15" s="15">
        <f t="shared" si="5"/>
        <v>-0.32862061745242366</v>
      </c>
      <c r="T15" s="18">
        <f>YTD!$F$4*R15</f>
        <v>-6189.847999999999</v>
      </c>
      <c r="U15" s="15"/>
      <c r="V15" s="15">
        <v>5.0500000000000003E-2</v>
      </c>
      <c r="W15" s="15" t="e">
        <f>YTD!#REF!</f>
        <v>#REF!</v>
      </c>
      <c r="X15" s="15">
        <f>YTD!J19</f>
        <v>5.89018658167305E-2</v>
      </c>
      <c r="Y15" s="15">
        <f t="shared" si="6"/>
        <v>8.4018658167304971E-3</v>
      </c>
      <c r="Z15" s="15">
        <f t="shared" si="7"/>
        <v>0.16637358052931678</v>
      </c>
      <c r="AA15" s="18">
        <f>YTD!$I$4*Y15</f>
        <v>4170.2744999999986</v>
      </c>
      <c r="AB15" s="15"/>
      <c r="AC15" s="15">
        <v>2.1999999999999999E-2</v>
      </c>
      <c r="AD15" s="15" t="e">
        <f>YTD!#REF!</f>
        <v>#REF!</v>
      </c>
      <c r="AE15" s="25">
        <f>YTD!M19</f>
        <v>4.4988241709553185E-2</v>
      </c>
      <c r="AF15" s="25">
        <f t="shared" si="8"/>
        <v>2.2988241709553187E-2</v>
      </c>
      <c r="AG15" s="15">
        <f t="shared" si="9"/>
        <v>1.0449200777069632</v>
      </c>
      <c r="AH15" s="7">
        <f>YTD!$L$4*AF15</f>
        <v>7419.478000000001</v>
      </c>
    </row>
    <row r="16" spans="1:34" s="9" customFormat="1" x14ac:dyDescent="0.25">
      <c r="A16" s="9" t="s">
        <v>14</v>
      </c>
      <c r="B16" s="10">
        <v>4.2500000000000003E-2</v>
      </c>
      <c r="C16" s="10">
        <f>Total!C20</f>
        <v>9.91713932779947E-3</v>
      </c>
      <c r="D16" s="10">
        <f t="shared" si="0"/>
        <v>-3.2582860672200537E-2</v>
      </c>
      <c r="E16" s="10">
        <f t="shared" si="1"/>
        <v>-0.76665554522824786</v>
      </c>
      <c r="F16" s="11">
        <f>Total!$A$2*D16</f>
        <v>-88495.212500000023</v>
      </c>
      <c r="G16" s="10"/>
      <c r="H16" s="10">
        <v>3.2000000000000001E-2</v>
      </c>
      <c r="I16" s="10" t="e">
        <f>YTD!#REF!</f>
        <v>#REF!</v>
      </c>
      <c r="J16" s="10">
        <f>YTD!D20</f>
        <v>1.3322009315168368E-2</v>
      </c>
      <c r="K16" s="10">
        <f t="shared" si="2"/>
        <v>-1.8677990684831634E-2</v>
      </c>
      <c r="L16" s="10">
        <f t="shared" si="3"/>
        <v>-0.58368720890098857</v>
      </c>
      <c r="M16" s="12">
        <f>YTD!$C$4*K16</f>
        <v>-24081.440000000002</v>
      </c>
      <c r="N16" s="10"/>
      <c r="O16" s="10">
        <v>2.8500000000000001E-2</v>
      </c>
      <c r="P16" s="10" t="e">
        <f>YTD!#REF!</f>
        <v>#REF!</v>
      </c>
      <c r="Q16" s="10">
        <f>YTD!G20</f>
        <v>8.1499914418506677E-3</v>
      </c>
      <c r="R16" s="10">
        <f t="shared" si="4"/>
        <v>-2.0350008558149335E-2</v>
      </c>
      <c r="S16" s="10">
        <f t="shared" si="5"/>
        <v>-0.7140353880052398</v>
      </c>
      <c r="T16" s="13">
        <f>YTD!$F$4*R16</f>
        <v>-12364.828000000001</v>
      </c>
      <c r="U16" s="10"/>
      <c r="V16" s="10">
        <v>4.8500000000000001E-2</v>
      </c>
      <c r="W16" s="10" t="e">
        <f>YTD!#REF!</f>
        <v>#REF!</v>
      </c>
      <c r="X16" s="10">
        <f>YTD!J20</f>
        <v>5.1959198228672858E-3</v>
      </c>
      <c r="Y16" s="10">
        <f t="shared" si="6"/>
        <v>-4.3304080177132713E-2</v>
      </c>
      <c r="Z16" s="10">
        <f t="shared" si="7"/>
        <v>-0.89286763251820023</v>
      </c>
      <c r="AA16" s="13">
        <f>YTD!$I$4*Y16</f>
        <v>-21494.023499999999</v>
      </c>
      <c r="AB16" s="10"/>
      <c r="AC16" s="10">
        <v>2.5000000000000001E-2</v>
      </c>
      <c r="AD16" s="10" t="e">
        <f>YTD!#REF!</f>
        <v>#REF!</v>
      </c>
      <c r="AE16" s="26">
        <f>YTD!M20</f>
        <v>6.9031544441380509E-3</v>
      </c>
      <c r="AF16" s="26">
        <f t="shared" si="8"/>
        <v>-1.8096845555861951E-2</v>
      </c>
      <c r="AG16" s="10">
        <f t="shared" si="9"/>
        <v>-0.72387382223447794</v>
      </c>
      <c r="AH16" s="14">
        <f>YTD!$L$4*AF16</f>
        <v>-5840.7750000000005</v>
      </c>
    </row>
    <row r="17" spans="1:34" x14ac:dyDescent="0.25">
      <c r="A17" s="8" t="s">
        <v>15</v>
      </c>
      <c r="B17" s="15">
        <v>1.2500000000000001E-2</v>
      </c>
      <c r="C17" s="15">
        <f>Total!C21</f>
        <v>1.3438855966760001E-2</v>
      </c>
      <c r="D17" s="15">
        <f t="shared" si="0"/>
        <v>9.3885596676000077E-4</v>
      </c>
      <c r="E17" s="15">
        <f t="shared" si="1"/>
        <v>7.5108477340800062E-2</v>
      </c>
      <c r="F17" s="16">
        <f>Total!$A$2*D17</f>
        <v>2549.9374999999959</v>
      </c>
      <c r="G17" s="15"/>
      <c r="H17" s="15">
        <v>9.4999999999999998E-3</v>
      </c>
      <c r="I17" s="15" t="e">
        <f>YTD!#REF!</f>
        <v>#REF!</v>
      </c>
      <c r="J17" s="15">
        <f>YTD!D21</f>
        <v>1.2537859838128589E-2</v>
      </c>
      <c r="K17" s="15">
        <f t="shared" si="2"/>
        <v>3.0378598381285895E-3</v>
      </c>
      <c r="L17" s="15">
        <f t="shared" si="3"/>
        <v>0.31977471980300942</v>
      </c>
      <c r="M17" s="17">
        <f>YTD!$C$4*K17</f>
        <v>3916.6974999999998</v>
      </c>
      <c r="N17" s="15"/>
      <c r="O17" s="15">
        <v>8.0000000000000002E-3</v>
      </c>
      <c r="P17" s="15" t="e">
        <f>YTD!#REF!</f>
        <v>#REF!</v>
      </c>
      <c r="Q17" s="15">
        <f>YTD!G21</f>
        <v>8.7227291279904154E-3</v>
      </c>
      <c r="R17" s="15">
        <f t="shared" si="4"/>
        <v>7.2272912799041522E-4</v>
      </c>
      <c r="S17" s="15">
        <f t="shared" si="5"/>
        <v>9.0341140998801903E-2</v>
      </c>
      <c r="T17" s="18">
        <f>YTD!$F$4*R17</f>
        <v>439.13600000000019</v>
      </c>
      <c r="U17" s="15"/>
      <c r="V17" s="15">
        <v>2.1000000000000001E-2</v>
      </c>
      <c r="W17" s="15" t="e">
        <f>YTD!#REF!</f>
        <v>#REF!</v>
      </c>
      <c r="X17" s="15">
        <f>YTD!J21</f>
        <v>2.5485996804680559E-2</v>
      </c>
      <c r="Y17" s="15">
        <f t="shared" si="6"/>
        <v>4.4859968046805573E-3</v>
      </c>
      <c r="Z17" s="15">
        <f t="shared" si="7"/>
        <v>0.2136188954609789</v>
      </c>
      <c r="AA17" s="18">
        <f>YTD!$I$4*Y17</f>
        <v>2226.6289999999995</v>
      </c>
      <c r="AB17" s="15"/>
      <c r="AC17" s="15">
        <v>6.0000000000000001E-3</v>
      </c>
      <c r="AD17" s="15" t="e">
        <f>YTD!#REF!</f>
        <v>#REF!</v>
      </c>
      <c r="AE17" s="25">
        <f>YTD!M21</f>
        <v>7.3895975535319802E-3</v>
      </c>
      <c r="AF17" s="25">
        <f t="shared" si="8"/>
        <v>1.38959755353198E-3</v>
      </c>
      <c r="AG17" s="15">
        <f t="shared" si="9"/>
        <v>0.23159959225533</v>
      </c>
      <c r="AH17" s="7">
        <f>YTD!$L$4*AF17</f>
        <v>448.49400000000009</v>
      </c>
    </row>
    <row r="18" spans="1:34" s="19" customFormat="1" x14ac:dyDescent="0.25">
      <c r="A18" s="19" t="s">
        <v>16</v>
      </c>
      <c r="B18" s="20">
        <v>0.35099999999999998</v>
      </c>
      <c r="C18" s="20">
        <f>Total!C22</f>
        <v>0.31404176354609065</v>
      </c>
      <c r="D18" s="20">
        <f t="shared" si="0"/>
        <v>-3.6958236453909332E-2</v>
      </c>
      <c r="E18" s="20">
        <f t="shared" si="1"/>
        <v>-0.10529412095130865</v>
      </c>
      <c r="F18" s="21">
        <f>Total!$A$2*D18</f>
        <v>-100378.75500000002</v>
      </c>
      <c r="G18" s="20"/>
      <c r="H18" s="20">
        <v>0.2545</v>
      </c>
      <c r="I18" s="20" t="e">
        <f>YTD!#REF!</f>
        <v>#REF!</v>
      </c>
      <c r="J18" s="20">
        <f>YTD!D22</f>
        <v>0.24676431693289744</v>
      </c>
      <c r="K18" s="20">
        <f t="shared" si="2"/>
        <v>-7.7356830671025667E-3</v>
      </c>
      <c r="L18" s="20">
        <f t="shared" si="3"/>
        <v>-3.0395611265628945E-2</v>
      </c>
      <c r="M18" s="22">
        <f>YTD!$C$4*K18</f>
        <v>-9973.5775000000031</v>
      </c>
      <c r="N18" s="20"/>
      <c r="O18" s="20">
        <v>0.23949999999999999</v>
      </c>
      <c r="P18" s="20" t="e">
        <f>YTD!#REF!</f>
        <v>#REF!</v>
      </c>
      <c r="Q18" s="20">
        <f>YTD!G22</f>
        <v>0.13911436320785769</v>
      </c>
      <c r="R18" s="20">
        <f t="shared" si="4"/>
        <v>-0.1003856367921423</v>
      </c>
      <c r="S18" s="20">
        <f t="shared" si="5"/>
        <v>-0.41914670894422673</v>
      </c>
      <c r="T18" s="23">
        <f>YTD!$F$4*R18</f>
        <v>-60995.115999999995</v>
      </c>
      <c r="U18" s="20"/>
      <c r="V18" s="20">
        <v>0.44500000000000001</v>
      </c>
      <c r="W18" s="20" t="e">
        <f>YTD!#REF!</f>
        <v>#REF!</v>
      </c>
      <c r="X18" s="20">
        <f>YTD!J22</f>
        <v>0.55503665752662934</v>
      </c>
      <c r="Y18" s="20">
        <f t="shared" si="6"/>
        <v>0.11003665752662933</v>
      </c>
      <c r="Z18" s="20">
        <f t="shared" si="7"/>
        <v>0.24727338770029064</v>
      </c>
      <c r="AA18" s="23">
        <f>YTD!$I$4*Y18</f>
        <v>54616.804999999993</v>
      </c>
      <c r="AB18" s="20"/>
      <c r="AC18" s="20">
        <v>0.32</v>
      </c>
      <c r="AD18" s="20" t="e">
        <f>YTD!#REF!</f>
        <v>#REF!</v>
      </c>
      <c r="AE18" s="27">
        <f>YTD!M22</f>
        <v>0.54149173821304963</v>
      </c>
      <c r="AF18" s="27">
        <f t="shared" si="8"/>
        <v>0.22149173821304963</v>
      </c>
      <c r="AG18" s="20">
        <f t="shared" si="9"/>
        <v>0.69216168191578009</v>
      </c>
      <c r="AH18" s="24">
        <f>YTD!$L$4*AF18</f>
        <v>71486.679999999978</v>
      </c>
    </row>
    <row r="19" spans="1:34" x14ac:dyDescent="0.25">
      <c r="A19" s="8" t="s">
        <v>17</v>
      </c>
      <c r="B19" s="15">
        <v>5.4999999999999997E-3</v>
      </c>
      <c r="C19" s="15">
        <f>Total!C23</f>
        <v>2.7378447388719828E-3</v>
      </c>
      <c r="D19" s="15">
        <f t="shared" si="0"/>
        <v>-2.7621552611280169E-3</v>
      </c>
      <c r="E19" s="15">
        <f t="shared" si="1"/>
        <v>-0.50221004747782128</v>
      </c>
      <c r="F19" s="16">
        <f>Total!$A$2*D19</f>
        <v>-7502.0274999999992</v>
      </c>
      <c r="G19" s="15"/>
      <c r="H19" s="15">
        <v>5.4999999999999997E-3</v>
      </c>
      <c r="I19" s="15" t="e">
        <f>YTD!#REF!</f>
        <v>#REF!</v>
      </c>
      <c r="J19" s="15">
        <f>YTD!D23</f>
        <v>0</v>
      </c>
      <c r="K19" s="15">
        <f t="shared" si="2"/>
        <v>-5.4999999999999997E-3</v>
      </c>
      <c r="L19" s="15">
        <f t="shared" si="3"/>
        <v>-1</v>
      </c>
      <c r="M19" s="17">
        <f>YTD!$C$4*K19</f>
        <v>-7091.1224999999995</v>
      </c>
      <c r="N19" s="15"/>
      <c r="O19" s="15">
        <v>4.0000000000000001E-3</v>
      </c>
      <c r="P19" s="15" t="e">
        <f>YTD!#REF!</f>
        <v>#REF!</v>
      </c>
      <c r="Q19" s="15">
        <f>YTD!G23</f>
        <v>0</v>
      </c>
      <c r="R19" s="15">
        <f t="shared" si="4"/>
        <v>-4.0000000000000001E-3</v>
      </c>
      <c r="S19" s="15">
        <f t="shared" si="5"/>
        <v>-1</v>
      </c>
      <c r="T19" s="18">
        <f>YTD!$F$4*R19</f>
        <v>-2430.4320000000002</v>
      </c>
      <c r="U19" s="15"/>
      <c r="V19" s="15">
        <v>8.5000000000000006E-3</v>
      </c>
      <c r="W19" s="15" t="e">
        <f>YTD!#REF!</f>
        <v>#REF!</v>
      </c>
      <c r="X19" s="15">
        <f>YTD!J23</f>
        <v>1.2851792380795042E-2</v>
      </c>
      <c r="Y19" s="15">
        <f t="shared" si="6"/>
        <v>4.3517923807950415E-3</v>
      </c>
      <c r="Z19" s="15">
        <f t="shared" si="7"/>
        <v>0.51197557421118134</v>
      </c>
      <c r="AA19" s="18">
        <f>YTD!$I$4*Y19</f>
        <v>2160.0164999999997</v>
      </c>
      <c r="AB19" s="15"/>
      <c r="AC19" s="15">
        <v>5.0000000000000001E-3</v>
      </c>
      <c r="AD19" s="15" t="e">
        <f>YTD!#REF!</f>
        <v>#REF!</v>
      </c>
      <c r="AE19" s="25">
        <f>YTD!M23</f>
        <v>3.2749704880852422E-3</v>
      </c>
      <c r="AF19" s="25">
        <f t="shared" si="8"/>
        <v>-1.7250295119147579E-3</v>
      </c>
      <c r="AG19" s="15">
        <f t="shared" si="9"/>
        <v>-0.34500590238295159</v>
      </c>
      <c r="AH19" s="7">
        <f>YTD!$L$4*AF19</f>
        <v>-556.755</v>
      </c>
    </row>
    <row r="20" spans="1:34" s="9" customFormat="1" x14ac:dyDescent="0.25">
      <c r="A20" s="9" t="s">
        <v>18</v>
      </c>
      <c r="B20" s="10">
        <v>4.4999999999999997E-3</v>
      </c>
      <c r="C20" s="10">
        <f>Total!C24</f>
        <v>3.6163409124799106E-3</v>
      </c>
      <c r="D20" s="10">
        <f t="shared" si="0"/>
        <v>-8.8365908752008901E-4</v>
      </c>
      <c r="E20" s="10">
        <f t="shared" si="1"/>
        <v>-0.19636868611557534</v>
      </c>
      <c r="F20" s="11">
        <f>Total!$A$2*D20</f>
        <v>-2400.0224999999996</v>
      </c>
      <c r="G20" s="10"/>
      <c r="H20" s="10">
        <v>3.5000000000000001E-3</v>
      </c>
      <c r="I20" s="10" t="e">
        <f>YTD!#REF!</f>
        <v>#REF!</v>
      </c>
      <c r="J20" s="10">
        <f>YTD!D24</f>
        <v>5.028329435854479E-3</v>
      </c>
      <c r="K20" s="10">
        <f t="shared" si="2"/>
        <v>1.528329435854479E-3</v>
      </c>
      <c r="L20" s="10">
        <f t="shared" si="3"/>
        <v>0.43666555310127969</v>
      </c>
      <c r="M20" s="12">
        <f>YTD!$C$4*K20</f>
        <v>1970.4675000000004</v>
      </c>
      <c r="N20" s="10"/>
      <c r="O20" s="10">
        <v>4.0000000000000001E-3</v>
      </c>
      <c r="P20" s="10" t="e">
        <f>YTD!#REF!</f>
        <v>#REF!</v>
      </c>
      <c r="Q20" s="10">
        <f>YTD!G24</f>
        <v>1.2458690471488197E-3</v>
      </c>
      <c r="R20" s="10">
        <f t="shared" si="4"/>
        <v>-2.7541309528511804E-3</v>
      </c>
      <c r="S20" s="10">
        <f t="shared" si="5"/>
        <v>-0.68853273821279504</v>
      </c>
      <c r="T20" s="13">
        <f>YTD!$F$4*R20</f>
        <v>-1673.432</v>
      </c>
      <c r="U20" s="10"/>
      <c r="V20" s="10">
        <v>4.4999999999999997E-3</v>
      </c>
      <c r="W20" s="10" t="e">
        <f>YTD!#REF!</f>
        <v>#REF!</v>
      </c>
      <c r="X20" s="10">
        <f>YTD!J24</f>
        <v>3.9004655979337204E-3</v>
      </c>
      <c r="Y20" s="10">
        <f t="shared" si="6"/>
        <v>-5.9953440206627923E-4</v>
      </c>
      <c r="Z20" s="10">
        <f t="shared" si="7"/>
        <v>-0.13322986712583984</v>
      </c>
      <c r="AA20" s="13">
        <f>YTD!$I$4*Y20</f>
        <v>-297.57949999999977</v>
      </c>
      <c r="AB20" s="10"/>
      <c r="AC20" s="10">
        <v>3.0000000000000001E-3</v>
      </c>
      <c r="AD20" s="10" t="e">
        <f>YTD!#REF!</f>
        <v>#REF!</v>
      </c>
      <c r="AE20" s="26">
        <f>YTD!M24</f>
        <v>2.0015429851495425E-3</v>
      </c>
      <c r="AF20" s="26">
        <f t="shared" si="8"/>
        <v>-9.9845701485045757E-4</v>
      </c>
      <c r="AG20" s="10">
        <f t="shared" si="9"/>
        <v>-0.33281900495015254</v>
      </c>
      <c r="AH20" s="14">
        <f>YTD!$L$4*AF20</f>
        <v>-322.25300000000004</v>
      </c>
    </row>
    <row r="21" spans="1:34" x14ac:dyDescent="0.25">
      <c r="A21" s="8" t="s">
        <v>19</v>
      </c>
      <c r="B21" s="15">
        <v>7.0000000000000001E-3</v>
      </c>
      <c r="C21" s="15">
        <f>Total!C25</f>
        <v>1.1561098009760659E-3</v>
      </c>
      <c r="D21" s="15">
        <f t="shared" si="0"/>
        <v>-5.8438901990239345E-3</v>
      </c>
      <c r="E21" s="15">
        <f t="shared" si="1"/>
        <v>-0.83484145700341916</v>
      </c>
      <c r="F21" s="16">
        <f>Total!$A$2*D21</f>
        <v>-15872.035000000002</v>
      </c>
      <c r="G21" s="15"/>
      <c r="H21" s="15">
        <v>8.0000000000000002E-3</v>
      </c>
      <c r="I21" s="15" t="e">
        <f>YTD!#REF!</f>
        <v>#REF!</v>
      </c>
      <c r="J21" s="15">
        <f>YTD!D25</f>
        <v>0</v>
      </c>
      <c r="K21" s="15">
        <f t="shared" si="2"/>
        <v>-8.0000000000000002E-3</v>
      </c>
      <c r="L21" s="15">
        <f t="shared" si="3"/>
        <v>-1</v>
      </c>
      <c r="M21" s="17">
        <f>YTD!$C$4*K21</f>
        <v>-10314.36</v>
      </c>
      <c r="N21" s="15"/>
      <c r="O21" s="15">
        <v>6.4999999999999997E-3</v>
      </c>
      <c r="P21" s="15" t="e">
        <f>YTD!#REF!</f>
        <v>#REF!</v>
      </c>
      <c r="Q21" s="15">
        <f>YTD!G25</f>
        <v>0</v>
      </c>
      <c r="R21" s="15">
        <f t="shared" si="4"/>
        <v>-6.4999999999999997E-3</v>
      </c>
      <c r="S21" s="15">
        <f t="shared" si="5"/>
        <v>-1</v>
      </c>
      <c r="T21" s="18">
        <f>YTD!$F$4*R21</f>
        <v>-3949.4519999999998</v>
      </c>
      <c r="U21" s="15"/>
      <c r="V21" s="15">
        <v>-1.55E-2</v>
      </c>
      <c r="W21" s="15" t="e">
        <f>YTD!#REF!</f>
        <v>#REF!</v>
      </c>
      <c r="X21" s="15">
        <f>YTD!J25</f>
        <v>-1.7467477651903593E-3</v>
      </c>
      <c r="Y21" s="15">
        <f t="shared" si="6"/>
        <v>1.3753252234809641E-2</v>
      </c>
      <c r="Z21" s="15">
        <f t="shared" si="7"/>
        <v>-0.88730659579417037</v>
      </c>
      <c r="AA21" s="18">
        <f>YTD!$I$4*Y21</f>
        <v>6826.4404999999997</v>
      </c>
      <c r="AB21" s="15"/>
      <c r="AC21" s="15">
        <v>5.4999999999999997E-3</v>
      </c>
      <c r="AD21" s="15" t="e">
        <f>YTD!#REF!</f>
        <v>#REF!</v>
      </c>
      <c r="AE21" s="25">
        <f>YTD!M25</f>
        <v>1.2415143562684547E-2</v>
      </c>
      <c r="AF21" s="25">
        <f t="shared" si="8"/>
        <v>6.9151435626845469E-3</v>
      </c>
      <c r="AG21" s="15">
        <f t="shared" si="9"/>
        <v>1.2572988295790086</v>
      </c>
      <c r="AH21" s="7">
        <f>YTD!$L$4*AF21</f>
        <v>2231.8695000000002</v>
      </c>
    </row>
    <row r="22" spans="1:34" s="9" customFormat="1" x14ac:dyDescent="0.25">
      <c r="A22" s="9" t="s">
        <v>20</v>
      </c>
      <c r="B22" s="10">
        <v>1.6500000000000001E-2</v>
      </c>
      <c r="C22" s="10">
        <f>Total!C26</f>
        <v>9.9554308626088692E-3</v>
      </c>
      <c r="D22" s="10">
        <f t="shared" si="0"/>
        <v>-6.5445691373911315E-3</v>
      </c>
      <c r="E22" s="10">
        <f t="shared" si="1"/>
        <v>-0.39664055378128066</v>
      </c>
      <c r="F22" s="11">
        <f>Total!$A$2*D22</f>
        <v>-17775.0825</v>
      </c>
      <c r="G22" s="10"/>
      <c r="H22" s="10"/>
      <c r="I22" s="10" t="e">
        <f>YTD!#REF!</f>
        <v>#REF!</v>
      </c>
      <c r="J22" s="10">
        <f>YTD!D26</f>
        <v>0</v>
      </c>
      <c r="K22" s="10">
        <f t="shared" si="2"/>
        <v>0</v>
      </c>
      <c r="L22" s="10" t="e">
        <f t="shared" si="3"/>
        <v>#DIV/0!</v>
      </c>
      <c r="M22" s="12">
        <f>YTD!$C$4*K22</f>
        <v>0</v>
      </c>
      <c r="N22" s="10"/>
      <c r="O22" s="10"/>
      <c r="P22" s="10" t="e">
        <f>YTD!#REF!</f>
        <v>#REF!</v>
      </c>
      <c r="Q22" s="10">
        <f>YTD!G26</f>
        <v>0</v>
      </c>
      <c r="R22" s="10">
        <f t="shared" si="4"/>
        <v>0</v>
      </c>
      <c r="S22" s="10" t="e">
        <f t="shared" si="5"/>
        <v>#DIV/0!</v>
      </c>
      <c r="T22" s="13">
        <f>YTD!$F$4*R22</f>
        <v>0</v>
      </c>
      <c r="U22" s="10"/>
      <c r="V22" s="10">
        <v>3.2500000000000001E-2</v>
      </c>
      <c r="W22" s="10" t="e">
        <f>YTD!#REF!</f>
        <v>#REF!</v>
      </c>
      <c r="X22" s="10">
        <f>YTD!J26</f>
        <v>4.076147726105115E-2</v>
      </c>
      <c r="Y22" s="10">
        <f t="shared" si="6"/>
        <v>8.2614772610511492E-3</v>
      </c>
      <c r="Z22" s="10">
        <f t="shared" si="7"/>
        <v>0.25419930034003535</v>
      </c>
      <c r="AA22" s="13">
        <f>YTD!$I$4*Y22</f>
        <v>4100.5924999999988</v>
      </c>
      <c r="AB22" s="10"/>
      <c r="AC22" s="10">
        <v>1.7000000000000001E-2</v>
      </c>
      <c r="AD22" s="10" t="e">
        <f>YTD!#REF!</f>
        <v>#REF!</v>
      </c>
      <c r="AE22" s="26">
        <f>YTD!M26</f>
        <v>2.1090562074168633E-2</v>
      </c>
      <c r="AF22" s="26">
        <f t="shared" si="8"/>
        <v>4.090562074168632E-3</v>
      </c>
      <c r="AG22" s="10">
        <f t="shared" si="9"/>
        <v>0.24062129848050776</v>
      </c>
      <c r="AH22" s="14">
        <f>YTD!$L$4*AF22</f>
        <v>1320.2330000000002</v>
      </c>
    </row>
    <row r="23" spans="1:34" x14ac:dyDescent="0.25">
      <c r="A23" s="8" t="s">
        <v>21</v>
      </c>
      <c r="B23" s="15">
        <v>0</v>
      </c>
      <c r="C23" s="15">
        <f>Total!C27</f>
        <v>0</v>
      </c>
      <c r="D23" s="15">
        <f t="shared" si="0"/>
        <v>0</v>
      </c>
      <c r="E23" s="15" t="e">
        <f t="shared" si="1"/>
        <v>#DIV/0!</v>
      </c>
      <c r="F23" s="16">
        <f>Total!$A$2*D23</f>
        <v>0</v>
      </c>
      <c r="G23" s="15"/>
      <c r="H23" s="15">
        <v>3.0000000000000001E-3</v>
      </c>
      <c r="I23" s="15" t="e">
        <f>YTD!#REF!</f>
        <v>#REF!</v>
      </c>
      <c r="J23" s="15">
        <f>YTD!D27</f>
        <v>0</v>
      </c>
      <c r="K23" s="15">
        <f t="shared" si="2"/>
        <v>-3.0000000000000001E-3</v>
      </c>
      <c r="L23" s="15">
        <f t="shared" si="3"/>
        <v>-1</v>
      </c>
      <c r="M23" s="17">
        <f>YTD!$C$4*K23</f>
        <v>-3867.8850000000002</v>
      </c>
      <c r="N23" s="15"/>
      <c r="O23" s="15">
        <v>5.0000000000000001E-4</v>
      </c>
      <c r="P23" s="15" t="e">
        <f>YTD!#REF!</f>
        <v>#REF!</v>
      </c>
      <c r="Q23" s="15">
        <f>YTD!G27</f>
        <v>0</v>
      </c>
      <c r="R23" s="15">
        <f t="shared" si="4"/>
        <v>-5.0000000000000001E-4</v>
      </c>
      <c r="S23" s="15">
        <f t="shared" si="5"/>
        <v>-1</v>
      </c>
      <c r="T23" s="18">
        <f>YTD!$F$4*R23</f>
        <v>-303.80400000000003</v>
      </c>
      <c r="U23" s="15"/>
      <c r="V23" s="15">
        <v>0</v>
      </c>
      <c r="W23" s="15" t="e">
        <f>YTD!#REF!</f>
        <v>#REF!</v>
      </c>
      <c r="X23" s="15">
        <f>YTD!J27</f>
        <v>0</v>
      </c>
      <c r="Y23" s="15">
        <f t="shared" si="6"/>
        <v>0</v>
      </c>
      <c r="Z23" s="15" t="e">
        <f t="shared" si="7"/>
        <v>#DIV/0!</v>
      </c>
      <c r="AA23" s="18">
        <f>YTD!$I$4*Y23</f>
        <v>0</v>
      </c>
      <c r="AB23" s="15"/>
      <c r="AC23" s="15">
        <v>0</v>
      </c>
      <c r="AD23" s="15" t="e">
        <f>YTD!#REF!</f>
        <v>#REF!</v>
      </c>
      <c r="AE23" s="25">
        <f>YTD!M27</f>
        <v>0</v>
      </c>
      <c r="AF23" s="25">
        <f t="shared" si="8"/>
        <v>0</v>
      </c>
      <c r="AG23" s="15" t="e">
        <f t="shared" si="9"/>
        <v>#DIV/0!</v>
      </c>
      <c r="AH23" s="7">
        <f>YTD!$L$4*AF23</f>
        <v>0</v>
      </c>
    </row>
    <row r="24" spans="1:34" s="9" customFormat="1" x14ac:dyDescent="0.25">
      <c r="A24" s="9" t="s">
        <v>22</v>
      </c>
      <c r="B24" s="10">
        <v>1.5E-3</v>
      </c>
      <c r="C24" s="10">
        <f>Total!C28</f>
        <v>0</v>
      </c>
      <c r="D24" s="10">
        <f t="shared" si="0"/>
        <v>-1.5E-3</v>
      </c>
      <c r="E24" s="10">
        <f t="shared" si="1"/>
        <v>-1</v>
      </c>
      <c r="F24" s="11">
        <f>Total!$A$2*D24</f>
        <v>-4074.0075000000002</v>
      </c>
      <c r="G24" s="10"/>
      <c r="H24" s="10">
        <v>2E-3</v>
      </c>
      <c r="I24" s="10" t="e">
        <f>YTD!#REF!</f>
        <v>#REF!</v>
      </c>
      <c r="J24" s="10">
        <f>YTD!D28</f>
        <v>0</v>
      </c>
      <c r="K24" s="10">
        <f t="shared" si="2"/>
        <v>-2E-3</v>
      </c>
      <c r="L24" s="10">
        <f t="shared" si="3"/>
        <v>-1</v>
      </c>
      <c r="M24" s="12">
        <f>YTD!$C$4*K24</f>
        <v>-2578.59</v>
      </c>
      <c r="N24" s="10"/>
      <c r="O24" s="10">
        <v>1.5E-3</v>
      </c>
      <c r="P24" s="10" t="e">
        <f>YTD!#REF!</f>
        <v>#REF!</v>
      </c>
      <c r="Q24" s="10">
        <f>YTD!G28</f>
        <v>0</v>
      </c>
      <c r="R24" s="10">
        <f t="shared" si="4"/>
        <v>-1.5E-3</v>
      </c>
      <c r="S24" s="10">
        <f t="shared" si="5"/>
        <v>-1</v>
      </c>
      <c r="T24" s="13">
        <f>YTD!$F$4*R24</f>
        <v>-911.41200000000003</v>
      </c>
      <c r="U24" s="10"/>
      <c r="V24" s="10">
        <v>1E-3</v>
      </c>
      <c r="W24" s="10" t="e">
        <f>YTD!#REF!</f>
        <v>#REF!</v>
      </c>
      <c r="X24" s="10">
        <f>YTD!J28</f>
        <v>0</v>
      </c>
      <c r="Y24" s="10">
        <f t="shared" si="6"/>
        <v>-1E-3</v>
      </c>
      <c r="Z24" s="10">
        <f t="shared" si="7"/>
        <v>-1</v>
      </c>
      <c r="AA24" s="13">
        <f>YTD!$I$4*Y24</f>
        <v>-496.351</v>
      </c>
      <c r="AB24" s="10"/>
      <c r="AC24" s="10">
        <v>2.5000000000000001E-3</v>
      </c>
      <c r="AD24" s="10" t="e">
        <f>YTD!#REF!</f>
        <v>#REF!</v>
      </c>
      <c r="AE24" s="26">
        <f>YTD!M28</f>
        <v>0</v>
      </c>
      <c r="AF24" s="26">
        <f t="shared" si="8"/>
        <v>-2.5000000000000001E-3</v>
      </c>
      <c r="AG24" s="10">
        <f t="shared" si="9"/>
        <v>-1</v>
      </c>
      <c r="AH24" s="14">
        <f>YTD!$L$4*AF24</f>
        <v>-806.87750000000005</v>
      </c>
    </row>
    <row r="25" spans="1:34" x14ac:dyDescent="0.25">
      <c r="A25" s="8" t="s">
        <v>23</v>
      </c>
      <c r="B25" s="15">
        <v>6.0000000000000001E-3</v>
      </c>
      <c r="C25" s="15">
        <f>Total!C29</f>
        <v>-2.9285660372495633E-3</v>
      </c>
      <c r="D25" s="15">
        <f t="shared" si="0"/>
        <v>-8.9285660372495634E-3</v>
      </c>
      <c r="E25" s="15">
        <f t="shared" si="1"/>
        <v>-1.488094339541594</v>
      </c>
      <c r="F25" s="16">
        <f>Total!$A$2*D25</f>
        <v>-24250.03</v>
      </c>
      <c r="G25" s="15"/>
      <c r="H25" s="15"/>
      <c r="I25" s="15" t="e">
        <f>YTD!#REF!</f>
        <v>#REF!</v>
      </c>
      <c r="J25" s="15">
        <f>YTD!D29</f>
        <v>0</v>
      </c>
      <c r="K25" s="15">
        <f t="shared" si="2"/>
        <v>0</v>
      </c>
      <c r="L25" s="15" t="e">
        <f t="shared" si="3"/>
        <v>#DIV/0!</v>
      </c>
      <c r="M25" s="17">
        <f>YTD!$C$4*K25</f>
        <v>0</v>
      </c>
      <c r="N25" s="15"/>
      <c r="O25" s="15"/>
      <c r="P25" s="15" t="e">
        <f>YTD!#REF!</f>
        <v>#REF!</v>
      </c>
      <c r="Q25" s="15">
        <f>YTD!G29</f>
        <v>0</v>
      </c>
      <c r="R25" s="15">
        <f t="shared" si="4"/>
        <v>0</v>
      </c>
      <c r="S25" s="15" t="e">
        <f t="shared" si="5"/>
        <v>#DIV/0!</v>
      </c>
      <c r="T25" s="18">
        <f>YTD!$F$4*R25</f>
        <v>0</v>
      </c>
      <c r="U25" s="15"/>
      <c r="V25" s="15">
        <v>1.6E-2</v>
      </c>
      <c r="W25" s="15" t="e">
        <f>YTD!#REF!</f>
        <v>#REF!</v>
      </c>
      <c r="X25" s="15">
        <f>YTD!J29</f>
        <v>-1.6212317493064385E-2</v>
      </c>
      <c r="Y25" s="15">
        <f t="shared" si="6"/>
        <v>-3.2212317493064385E-2</v>
      </c>
      <c r="Z25" s="15">
        <f t="shared" si="7"/>
        <v>-2.0132698433165239</v>
      </c>
      <c r="AA25" s="18">
        <f>YTD!$I$4*Y25</f>
        <v>-15988.616</v>
      </c>
      <c r="AB25" s="15"/>
      <c r="AC25" s="15">
        <v>4.0000000000000001E-3</v>
      </c>
      <c r="AD25" s="15" t="e">
        <f>YTD!#REF!</f>
        <v>#REF!</v>
      </c>
      <c r="AE25" s="25">
        <f>YTD!M29</f>
        <v>2.881478291314357E-4</v>
      </c>
      <c r="AF25" s="25">
        <f t="shared" si="8"/>
        <v>-3.7118521708685644E-3</v>
      </c>
      <c r="AG25" s="15">
        <f t="shared" si="9"/>
        <v>-0.92796304271714103</v>
      </c>
      <c r="AH25" s="7">
        <f>YTD!$L$4*AF25</f>
        <v>-1198.0040000000001</v>
      </c>
    </row>
    <row r="26" spans="1:34" s="9" customFormat="1" x14ac:dyDescent="0.25">
      <c r="A26" s="9" t="s">
        <v>24</v>
      </c>
      <c r="B26" s="10">
        <v>0.03</v>
      </c>
      <c r="C26" s="10">
        <f>Total!C30</f>
        <v>-2.382175290546225E-4</v>
      </c>
      <c r="D26" s="10">
        <f t="shared" si="0"/>
        <v>-3.0238217529054621E-2</v>
      </c>
      <c r="E26" s="10">
        <f t="shared" si="1"/>
        <v>-1.0079405843018208</v>
      </c>
      <c r="F26" s="11">
        <f>Total!$A$2*D26</f>
        <v>-82127.149999999994</v>
      </c>
      <c r="G26" s="10"/>
      <c r="H26" s="10">
        <v>2.9000000000000001E-2</v>
      </c>
      <c r="I26" s="10" t="e">
        <f>YTD!#REF!</f>
        <v>#REF!</v>
      </c>
      <c r="J26" s="10">
        <f>YTD!D30</f>
        <v>0</v>
      </c>
      <c r="K26" s="10">
        <f t="shared" si="2"/>
        <v>-2.9000000000000001E-2</v>
      </c>
      <c r="L26" s="10">
        <f t="shared" si="3"/>
        <v>-1</v>
      </c>
      <c r="M26" s="12">
        <f>YTD!$C$4*K26</f>
        <v>-37389.555</v>
      </c>
      <c r="N26" s="10"/>
      <c r="O26" s="10">
        <v>2.75E-2</v>
      </c>
      <c r="P26" s="10" t="e">
        <f>YTD!#REF!</f>
        <v>#REF!</v>
      </c>
      <c r="Q26" s="10">
        <f>YTD!G30</f>
        <v>0</v>
      </c>
      <c r="R26" s="10">
        <f t="shared" si="4"/>
        <v>-2.75E-2</v>
      </c>
      <c r="S26" s="10">
        <f t="shared" si="5"/>
        <v>-1</v>
      </c>
      <c r="T26" s="13">
        <f>YTD!$F$4*R26</f>
        <v>-16709.22</v>
      </c>
      <c r="U26" s="10"/>
      <c r="V26" s="10">
        <v>2.8500000000000001E-2</v>
      </c>
      <c r="W26" s="10" t="e">
        <f>YTD!#REF!</f>
        <v>#REF!</v>
      </c>
      <c r="X26" s="10">
        <f>YTD!J30</f>
        <v>-1.3035130381524366E-3</v>
      </c>
      <c r="Y26" s="10">
        <f t="shared" si="6"/>
        <v>-2.9803513038152436E-2</v>
      </c>
      <c r="Z26" s="10">
        <f t="shared" si="7"/>
        <v>-1.045737299584296</v>
      </c>
      <c r="AA26" s="13">
        <f>YTD!$I$4*Y26</f>
        <v>-14793.003500000001</v>
      </c>
      <c r="AB26" s="10"/>
      <c r="AC26" s="10">
        <v>3.4000000000000002E-2</v>
      </c>
      <c r="AD26" s="10" t="e">
        <f>YTD!#REF!</f>
        <v>#REF!</v>
      </c>
      <c r="AE26" s="26">
        <f>YTD!M30</f>
        <v>0</v>
      </c>
      <c r="AF26" s="26">
        <f t="shared" si="8"/>
        <v>-3.4000000000000002E-2</v>
      </c>
      <c r="AG26" s="10">
        <f t="shared" si="9"/>
        <v>-1</v>
      </c>
      <c r="AH26" s="14">
        <f>YTD!$L$4*AF26</f>
        <v>-10973.534000000001</v>
      </c>
    </row>
    <row r="27" spans="1:34" x14ac:dyDescent="0.25">
      <c r="A27" s="8" t="s">
        <v>25</v>
      </c>
      <c r="B27" s="15">
        <v>2E-3</v>
      </c>
      <c r="C27" s="15">
        <f>Total!C31</f>
        <v>0</v>
      </c>
      <c r="D27" s="15">
        <f t="shared" si="0"/>
        <v>-2E-3</v>
      </c>
      <c r="E27" s="15">
        <f t="shared" si="1"/>
        <v>-1</v>
      </c>
      <c r="F27" s="16">
        <f>Total!$A$2*D27</f>
        <v>-5432.01</v>
      </c>
      <c r="G27" s="15"/>
      <c r="H27" s="15">
        <v>1E-3</v>
      </c>
      <c r="I27" s="15" t="e">
        <f>YTD!#REF!</f>
        <v>#REF!</v>
      </c>
      <c r="J27" s="15">
        <f>YTD!D31</f>
        <v>0</v>
      </c>
      <c r="K27" s="15">
        <f t="shared" si="2"/>
        <v>-1E-3</v>
      </c>
      <c r="L27" s="15">
        <f t="shared" si="3"/>
        <v>-1</v>
      </c>
      <c r="M27" s="17">
        <f>YTD!$C$4*K27</f>
        <v>-1289.2950000000001</v>
      </c>
      <c r="N27" s="15"/>
      <c r="O27" s="15">
        <v>5.0000000000000001E-4</v>
      </c>
      <c r="P27" s="15" t="e">
        <f>YTD!#REF!</f>
        <v>#REF!</v>
      </c>
      <c r="Q27" s="15">
        <f>YTD!G31</f>
        <v>0</v>
      </c>
      <c r="R27" s="15">
        <f t="shared" si="4"/>
        <v>-5.0000000000000001E-4</v>
      </c>
      <c r="S27" s="15">
        <f t="shared" si="5"/>
        <v>-1</v>
      </c>
      <c r="T27" s="18">
        <f>YTD!$F$4*R27</f>
        <v>-303.80400000000003</v>
      </c>
      <c r="U27" s="15"/>
      <c r="V27" s="15">
        <v>4.4999999999999997E-3</v>
      </c>
      <c r="W27" s="15" t="e">
        <f>YTD!#REF!</f>
        <v>#REF!</v>
      </c>
      <c r="X27" s="15">
        <f>YTD!J31</f>
        <v>0</v>
      </c>
      <c r="Y27" s="15">
        <f t="shared" si="6"/>
        <v>-4.4999999999999997E-3</v>
      </c>
      <c r="Z27" s="15">
        <f t="shared" si="7"/>
        <v>-1</v>
      </c>
      <c r="AA27" s="18">
        <f>YTD!$I$4*Y27</f>
        <v>-2233.5794999999998</v>
      </c>
      <c r="AB27" s="15"/>
      <c r="AC27" s="15">
        <v>1E-3</v>
      </c>
      <c r="AD27" s="15" t="e">
        <f>YTD!#REF!</f>
        <v>#REF!</v>
      </c>
      <c r="AE27" s="25">
        <f>YTD!M31</f>
        <v>0</v>
      </c>
      <c r="AF27" s="25">
        <f t="shared" si="8"/>
        <v>-1E-3</v>
      </c>
      <c r="AG27" s="15">
        <f t="shared" si="9"/>
        <v>-1</v>
      </c>
      <c r="AH27" s="7">
        <f>YTD!$L$4*AF27</f>
        <v>-322.75100000000003</v>
      </c>
    </row>
    <row r="28" spans="1:34" s="9" customFormat="1" x14ac:dyDescent="0.25">
      <c r="A28" s="9" t="s">
        <v>26</v>
      </c>
      <c r="B28" s="10">
        <v>3.0000000000000001E-3</v>
      </c>
      <c r="C28" s="10">
        <f>Total!C32</f>
        <v>0</v>
      </c>
      <c r="D28" s="10">
        <f t="shared" si="0"/>
        <v>-3.0000000000000001E-3</v>
      </c>
      <c r="E28" s="10">
        <f t="shared" si="1"/>
        <v>-1</v>
      </c>
      <c r="F28" s="11">
        <f>Total!$A$2*D28</f>
        <v>-8148.0150000000003</v>
      </c>
      <c r="G28" s="10"/>
      <c r="H28" s="10">
        <v>5.4999999999999997E-3</v>
      </c>
      <c r="I28" s="10" t="e">
        <f>YTD!#REF!</f>
        <v>#REF!</v>
      </c>
      <c r="J28" s="10">
        <f>YTD!D32</f>
        <v>0</v>
      </c>
      <c r="K28" s="10">
        <f t="shared" si="2"/>
        <v>-5.4999999999999997E-3</v>
      </c>
      <c r="L28" s="10">
        <f t="shared" si="3"/>
        <v>-1</v>
      </c>
      <c r="M28" s="12">
        <f>YTD!$C$4*K28</f>
        <v>-7091.1224999999995</v>
      </c>
      <c r="N28" s="10"/>
      <c r="O28" s="10">
        <v>3.0000000000000001E-3</v>
      </c>
      <c r="P28" s="10" t="e">
        <f>YTD!#REF!</f>
        <v>#REF!</v>
      </c>
      <c r="Q28" s="10">
        <f>YTD!G32</f>
        <v>0</v>
      </c>
      <c r="R28" s="10">
        <f t="shared" si="4"/>
        <v>-3.0000000000000001E-3</v>
      </c>
      <c r="S28" s="10">
        <f t="shared" si="5"/>
        <v>-1</v>
      </c>
      <c r="T28" s="13">
        <f>YTD!$F$4*R28</f>
        <v>-1822.8240000000001</v>
      </c>
      <c r="U28" s="10"/>
      <c r="V28" s="10">
        <v>3.5000000000000001E-3</v>
      </c>
      <c r="W28" s="10" t="e">
        <f>YTD!#REF!</f>
        <v>#REF!</v>
      </c>
      <c r="X28" s="10">
        <f>YTD!J32</f>
        <v>0</v>
      </c>
      <c r="Y28" s="10">
        <f t="shared" si="6"/>
        <v>-3.5000000000000001E-3</v>
      </c>
      <c r="Z28" s="10">
        <f t="shared" si="7"/>
        <v>-1</v>
      </c>
      <c r="AA28" s="13">
        <f>YTD!$I$4*Y28</f>
        <v>-1737.2284999999999</v>
      </c>
      <c r="AB28" s="10"/>
      <c r="AC28" s="10">
        <v>3.0000000000000001E-3</v>
      </c>
      <c r="AD28" s="10" t="e">
        <f>YTD!#REF!</f>
        <v>#REF!</v>
      </c>
      <c r="AE28" s="26">
        <f>YTD!M32</f>
        <v>0</v>
      </c>
      <c r="AF28" s="26">
        <f t="shared" si="8"/>
        <v>-3.0000000000000001E-3</v>
      </c>
      <c r="AG28" s="10">
        <f t="shared" si="9"/>
        <v>-1</v>
      </c>
      <c r="AH28" s="14">
        <f>YTD!$L$4*AF28</f>
        <v>-968.25300000000004</v>
      </c>
    </row>
    <row r="29" spans="1:34" x14ac:dyDescent="0.25">
      <c r="A29" s="8" t="s">
        <v>27</v>
      </c>
      <c r="B29" s="15">
        <v>2E-3</v>
      </c>
      <c r="C29" s="15">
        <f>Total!C33</f>
        <v>0</v>
      </c>
      <c r="D29" s="15">
        <f t="shared" si="0"/>
        <v>-2E-3</v>
      </c>
      <c r="E29" s="15">
        <f t="shared" si="1"/>
        <v>-1</v>
      </c>
      <c r="F29" s="16">
        <f>Total!$A$2*D29</f>
        <v>-5432.01</v>
      </c>
      <c r="G29" s="15"/>
      <c r="H29" s="15">
        <v>1.5E-3</v>
      </c>
      <c r="I29" s="15" t="e">
        <f>YTD!#REF!</f>
        <v>#REF!</v>
      </c>
      <c r="J29" s="15">
        <f>YTD!D33</f>
        <v>0</v>
      </c>
      <c r="K29" s="15">
        <f t="shared" si="2"/>
        <v>-1.5E-3</v>
      </c>
      <c r="L29" s="15">
        <f t="shared" si="3"/>
        <v>-1</v>
      </c>
      <c r="M29" s="17">
        <f>YTD!$C$4*K29</f>
        <v>-1933.9425000000001</v>
      </c>
      <c r="N29" s="15"/>
      <c r="O29" s="15">
        <v>1.5E-3</v>
      </c>
      <c r="P29" s="15" t="e">
        <f>YTD!#REF!</f>
        <v>#REF!</v>
      </c>
      <c r="Q29" s="15">
        <f>YTD!G33</f>
        <v>0</v>
      </c>
      <c r="R29" s="15">
        <f t="shared" si="4"/>
        <v>-1.5E-3</v>
      </c>
      <c r="S29" s="15">
        <f t="shared" si="5"/>
        <v>-1</v>
      </c>
      <c r="T29" s="18">
        <f>YTD!$F$4*R29</f>
        <v>-911.41200000000003</v>
      </c>
      <c r="U29" s="15"/>
      <c r="V29" s="15">
        <v>1.5E-3</v>
      </c>
      <c r="W29" s="15" t="e">
        <f>YTD!#REF!</f>
        <v>#REF!</v>
      </c>
      <c r="X29" s="15">
        <f>YTD!J33</f>
        <v>0</v>
      </c>
      <c r="Y29" s="15">
        <f t="shared" si="6"/>
        <v>-1.5E-3</v>
      </c>
      <c r="Z29" s="15">
        <f t="shared" si="7"/>
        <v>-1</v>
      </c>
      <c r="AA29" s="18">
        <f>YTD!$I$4*Y29</f>
        <v>-744.52650000000006</v>
      </c>
      <c r="AB29" s="15"/>
      <c r="AC29" s="15">
        <v>1.5E-3</v>
      </c>
      <c r="AD29" s="15" t="e">
        <f>YTD!#REF!</f>
        <v>#REF!</v>
      </c>
      <c r="AE29" s="25">
        <f>YTD!M33</f>
        <v>0</v>
      </c>
      <c r="AF29" s="25">
        <f t="shared" si="8"/>
        <v>-1.5E-3</v>
      </c>
      <c r="AG29" s="15">
        <f t="shared" si="9"/>
        <v>-1</v>
      </c>
      <c r="AH29" s="7">
        <f>YTD!$L$4*AF29</f>
        <v>-484.12650000000002</v>
      </c>
    </row>
    <row r="30" spans="1:34" s="9" customFormat="1" x14ac:dyDescent="0.25">
      <c r="A30" s="9" t="s">
        <v>28</v>
      </c>
      <c r="B30" s="10">
        <v>6.0000000000000001E-3</v>
      </c>
      <c r="C30" s="10">
        <f>Total!C34</f>
        <v>8.7231061798487119E-3</v>
      </c>
      <c r="D30" s="10">
        <f t="shared" si="0"/>
        <v>2.7231061798487118E-3</v>
      </c>
      <c r="E30" s="10">
        <f t="shared" si="1"/>
        <v>0.45385102997478527</v>
      </c>
      <c r="F30" s="11">
        <f>Total!$A$2*D30</f>
        <v>7395.97</v>
      </c>
      <c r="G30" s="10"/>
      <c r="H30" s="10">
        <v>5.4999999999999997E-3</v>
      </c>
      <c r="I30" s="10" t="e">
        <f>YTD!#REF!</f>
        <v>#REF!</v>
      </c>
      <c r="J30" s="10">
        <f>YTD!D34</f>
        <v>9.7316750627280801E-3</v>
      </c>
      <c r="K30" s="10">
        <f t="shared" si="2"/>
        <v>4.2316750627280804E-3</v>
      </c>
      <c r="L30" s="10">
        <f t="shared" si="3"/>
        <v>0.76939546595056008</v>
      </c>
      <c r="M30" s="12">
        <f>YTD!$C$4*K30</f>
        <v>5455.8775000000005</v>
      </c>
      <c r="N30" s="10"/>
      <c r="O30" s="10">
        <v>6.4999999999999997E-3</v>
      </c>
      <c r="P30" s="10" t="e">
        <f>YTD!#REF!</f>
        <v>#REF!</v>
      </c>
      <c r="Q30" s="10">
        <f>YTD!G34</f>
        <v>9.3728193177180022E-3</v>
      </c>
      <c r="R30" s="10">
        <f t="shared" si="4"/>
        <v>2.8728193177180025E-3</v>
      </c>
      <c r="S30" s="10">
        <f t="shared" si="5"/>
        <v>0.44197220272584659</v>
      </c>
      <c r="T30" s="13">
        <f>YTD!$F$4*R30</f>
        <v>1745.548</v>
      </c>
      <c r="U30" s="10"/>
      <c r="V30" s="10">
        <v>6.4999999999999997E-3</v>
      </c>
      <c r="W30" s="10" t="e">
        <f>YTD!#REF!</f>
        <v>#REF!</v>
      </c>
      <c r="X30" s="10">
        <f>YTD!J34</f>
        <v>5.3853019335107612E-3</v>
      </c>
      <c r="Y30" s="10">
        <f t="shared" si="6"/>
        <v>-1.1146980664892385E-3</v>
      </c>
      <c r="Z30" s="10">
        <f t="shared" si="7"/>
        <v>-0.17149201022911362</v>
      </c>
      <c r="AA30" s="13">
        <f>YTD!$I$4*Y30</f>
        <v>-553.28150000000005</v>
      </c>
      <c r="AB30" s="10"/>
      <c r="AC30" s="10">
        <v>4.0000000000000001E-3</v>
      </c>
      <c r="AD30" s="10" t="e">
        <f>YTD!#REF!</f>
        <v>#REF!</v>
      </c>
      <c r="AE30" s="26">
        <f>YTD!M34</f>
        <v>9.4407143587471459E-3</v>
      </c>
      <c r="AF30" s="26">
        <f t="shared" si="8"/>
        <v>5.4407143587471458E-3</v>
      </c>
      <c r="AG30" s="10">
        <f t="shared" si="9"/>
        <v>1.3601785896867864</v>
      </c>
      <c r="AH30" s="14">
        <f>YTD!$L$4*AF30</f>
        <v>1755.9960000000001</v>
      </c>
    </row>
    <row r="31" spans="1:34" x14ac:dyDescent="0.25">
      <c r="A31" s="8" t="s">
        <v>29</v>
      </c>
      <c r="B31" s="15">
        <v>3.0000000000000001E-3</v>
      </c>
      <c r="C31" s="15">
        <f>Total!C35</f>
        <v>3.0500680227024618E-3</v>
      </c>
      <c r="D31" s="15">
        <f t="shared" si="0"/>
        <v>5.0068022702461773E-5</v>
      </c>
      <c r="E31" s="15">
        <f t="shared" si="1"/>
        <v>1.6689340900820592E-2</v>
      </c>
      <c r="F31" s="16">
        <f>Total!$A$2*D31</f>
        <v>135.9849999999997</v>
      </c>
      <c r="G31" s="15"/>
      <c r="H31" s="15">
        <v>2.5000000000000001E-3</v>
      </c>
      <c r="I31" s="15" t="e">
        <f>YTD!#REF!</f>
        <v>#REF!</v>
      </c>
      <c r="J31" s="15">
        <f>YTD!D35</f>
        <v>3.919196149833824E-3</v>
      </c>
      <c r="K31" s="15">
        <f t="shared" si="2"/>
        <v>1.4191961498338239E-3</v>
      </c>
      <c r="L31" s="15">
        <f t="shared" si="3"/>
        <v>0.5676784599335295</v>
      </c>
      <c r="M31" s="17">
        <f>YTD!$C$4*K31</f>
        <v>1829.7625</v>
      </c>
      <c r="N31" s="15"/>
      <c r="O31" s="15">
        <v>3.0000000000000001E-3</v>
      </c>
      <c r="P31" s="15" t="e">
        <f>YTD!#REF!</f>
        <v>#REF!</v>
      </c>
      <c r="Q31" s="15">
        <f>YTD!G35</f>
        <v>2.7270872009585129E-3</v>
      </c>
      <c r="R31" s="15">
        <f t="shared" si="4"/>
        <v>-2.7291279904148721E-4</v>
      </c>
      <c r="S31" s="15">
        <f t="shared" si="5"/>
        <v>-9.0970933013829067E-2</v>
      </c>
      <c r="T31" s="18">
        <f>YTD!$F$4*R31</f>
        <v>-165.82399999999996</v>
      </c>
      <c r="U31" s="15"/>
      <c r="V31" s="15">
        <v>2.5000000000000001E-3</v>
      </c>
      <c r="W31" s="15" t="e">
        <f>YTD!#REF!</f>
        <v>#REF!</v>
      </c>
      <c r="X31" s="15">
        <f>YTD!J35</f>
        <v>1.6681743363063637E-3</v>
      </c>
      <c r="Y31" s="15">
        <f t="shared" si="6"/>
        <v>-8.318256636936363E-4</v>
      </c>
      <c r="Z31" s="15">
        <f t="shared" si="7"/>
        <v>-0.33273026547745449</v>
      </c>
      <c r="AA31" s="18">
        <f>YTD!$I$4*Y31</f>
        <v>-412.87750000000005</v>
      </c>
      <c r="AB31" s="15"/>
      <c r="AC31" s="15">
        <v>3.0000000000000001E-3</v>
      </c>
      <c r="AD31" s="15" t="e">
        <f>YTD!#REF!</f>
        <v>#REF!</v>
      </c>
      <c r="AE31" s="25">
        <f>YTD!M35</f>
        <v>2.3113793605596886E-3</v>
      </c>
      <c r="AF31" s="25">
        <f t="shared" si="8"/>
        <v>-6.886206394403115E-4</v>
      </c>
      <c r="AG31" s="15">
        <f t="shared" si="9"/>
        <v>-0.22954021314677051</v>
      </c>
      <c r="AH31" s="7">
        <f>YTD!$L$4*AF31</f>
        <v>-222.25299999999999</v>
      </c>
    </row>
    <row r="32" spans="1:34" s="9" customFormat="1" x14ac:dyDescent="0.25">
      <c r="A32" s="9" t="s">
        <v>30</v>
      </c>
      <c r="B32" s="10">
        <v>3.5000000000000001E-3</v>
      </c>
      <c r="C32" s="10">
        <f>Total!C36</f>
        <v>6.340194513633075E-4</v>
      </c>
      <c r="D32" s="10">
        <f t="shared" si="0"/>
        <v>-2.8659805486366927E-3</v>
      </c>
      <c r="E32" s="10">
        <f t="shared" si="1"/>
        <v>-0.81885158532476932</v>
      </c>
      <c r="F32" s="11">
        <f>Total!$A$2*D32</f>
        <v>-7784.0175000000008</v>
      </c>
      <c r="G32" s="10"/>
      <c r="H32" s="10">
        <v>3.5000000000000001E-3</v>
      </c>
      <c r="I32" s="10" t="e">
        <f>YTD!#REF!</f>
        <v>#REF!</v>
      </c>
      <c r="J32" s="10">
        <f>YTD!D36</f>
        <v>0</v>
      </c>
      <c r="K32" s="10">
        <f t="shared" si="2"/>
        <v>-3.5000000000000001E-3</v>
      </c>
      <c r="L32" s="10">
        <f t="shared" si="3"/>
        <v>-1</v>
      </c>
      <c r="M32" s="12">
        <f>YTD!$C$4*K32</f>
        <v>-4512.5325000000003</v>
      </c>
      <c r="N32" s="10"/>
      <c r="O32" s="10">
        <v>4.4999999999999997E-3</v>
      </c>
      <c r="P32" s="10" t="e">
        <f>YTD!#REF!</f>
        <v>#REF!</v>
      </c>
      <c r="Q32" s="10">
        <f>YTD!G36</f>
        <v>0</v>
      </c>
      <c r="R32" s="10">
        <f t="shared" si="4"/>
        <v>-4.4999999999999997E-3</v>
      </c>
      <c r="S32" s="10">
        <f t="shared" si="5"/>
        <v>-1</v>
      </c>
      <c r="T32" s="13">
        <f>YTD!$F$4*R32</f>
        <v>-2734.2359999999999</v>
      </c>
      <c r="U32" s="10"/>
      <c r="V32" s="10">
        <v>1E-3</v>
      </c>
      <c r="W32" s="10" t="e">
        <f>YTD!#REF!</f>
        <v>#REF!</v>
      </c>
      <c r="X32" s="10">
        <f>YTD!J36</f>
        <v>1.2591895654486443E-3</v>
      </c>
      <c r="Y32" s="10">
        <f t="shared" si="6"/>
        <v>2.5918956544864423E-4</v>
      </c>
      <c r="Z32" s="10">
        <f t="shared" si="7"/>
        <v>0.25918956544864424</v>
      </c>
      <c r="AA32" s="13">
        <f>YTD!$I$4*Y32</f>
        <v>128.649</v>
      </c>
      <c r="AB32" s="10"/>
      <c r="AC32" s="10">
        <v>6.4999999999999997E-3</v>
      </c>
      <c r="AD32" s="10" t="e">
        <f>YTD!#REF!</f>
        <v>#REF!</v>
      </c>
      <c r="AE32" s="26">
        <f>YTD!M36</f>
        <v>3.3989050382493007E-3</v>
      </c>
      <c r="AF32" s="26">
        <f t="shared" si="8"/>
        <v>-3.101094961750699E-3</v>
      </c>
      <c r="AG32" s="10">
        <f t="shared" si="9"/>
        <v>-0.47709153257703063</v>
      </c>
      <c r="AH32" s="14">
        <f>YTD!$L$4*AF32</f>
        <v>-1000.8814999999998</v>
      </c>
    </row>
    <row r="33" spans="1:34" x14ac:dyDescent="0.25">
      <c r="A33" s="8" t="s">
        <v>67</v>
      </c>
      <c r="B33" s="15">
        <v>6.0000000000000001E-3</v>
      </c>
      <c r="C33" s="15">
        <f>Total!C37</f>
        <v>1.2270964155073352E-2</v>
      </c>
      <c r="D33" s="15">
        <f t="shared" si="0"/>
        <v>6.2709641550733521E-3</v>
      </c>
      <c r="E33" s="15">
        <f t="shared" si="1"/>
        <v>1.0451606925122254</v>
      </c>
      <c r="F33" s="16">
        <f>Total!$A$2*D33</f>
        <v>17031.97</v>
      </c>
      <c r="G33" s="15"/>
      <c r="H33" s="15">
        <v>5.0000000000000001E-3</v>
      </c>
      <c r="I33" s="15" t="e">
        <f>YTD!#REF!</f>
        <v>#REF!</v>
      </c>
      <c r="J33" s="15">
        <f>YTD!D37</f>
        <v>1.5290526993434396E-2</v>
      </c>
      <c r="K33" s="15">
        <f t="shared" si="2"/>
        <v>1.0290526993434395E-2</v>
      </c>
      <c r="L33" s="15">
        <f t="shared" si="3"/>
        <v>2.0581053986868789</v>
      </c>
      <c r="M33" s="17">
        <f>YTD!$C$4*K33</f>
        <v>13267.524999999998</v>
      </c>
      <c r="N33" s="15"/>
      <c r="O33" s="15">
        <v>3.0000000000000001E-3</v>
      </c>
      <c r="P33" s="15" t="e">
        <f>YTD!#REF!</f>
        <v>#REF!</v>
      </c>
      <c r="Q33" s="15">
        <f>YTD!G37</f>
        <v>4.8649787362905032E-3</v>
      </c>
      <c r="R33" s="15">
        <f t="shared" si="4"/>
        <v>1.8649787362905032E-3</v>
      </c>
      <c r="S33" s="15">
        <f t="shared" si="5"/>
        <v>0.62165957876350109</v>
      </c>
      <c r="T33" s="18">
        <f>YTD!$F$4*R33</f>
        <v>1133.1760000000002</v>
      </c>
      <c r="U33" s="15"/>
      <c r="V33" s="15">
        <v>7.0000000000000001E-3</v>
      </c>
      <c r="W33" s="15" t="e">
        <f>YTD!#REF!</f>
        <v>#REF!</v>
      </c>
      <c r="X33" s="15">
        <f>YTD!J37</f>
        <v>1.7342566047011086E-2</v>
      </c>
      <c r="Y33" s="15">
        <f t="shared" si="6"/>
        <v>1.0342566047011087E-2</v>
      </c>
      <c r="Z33" s="15">
        <f t="shared" si="7"/>
        <v>1.4775094352872982</v>
      </c>
      <c r="AA33" s="18">
        <f>YTD!$I$4*Y33</f>
        <v>5133.5429999999997</v>
      </c>
      <c r="AB33" s="15"/>
      <c r="AC33" s="15">
        <v>2.5000000000000001E-3</v>
      </c>
      <c r="AD33" s="15" t="e">
        <f>YTD!#REF!</f>
        <v>#REF!</v>
      </c>
      <c r="AE33" s="25">
        <f>YTD!M37</f>
        <v>6.3516456959079913E-3</v>
      </c>
      <c r="AF33" s="25">
        <f t="shared" si="8"/>
        <v>3.8516456959079913E-3</v>
      </c>
      <c r="AG33" s="15">
        <f t="shared" si="9"/>
        <v>1.5406582783631966</v>
      </c>
      <c r="AH33" s="7">
        <f>YTD!$L$4*AF33</f>
        <v>1243.1225000000002</v>
      </c>
    </row>
    <row r="34" spans="1:34" s="9" customFormat="1" x14ac:dyDescent="0.25">
      <c r="A34" s="9" t="s">
        <v>32</v>
      </c>
      <c r="B34" s="10">
        <v>1.7500000000000002E-2</v>
      </c>
      <c r="C34" s="10">
        <f>Total!C38</f>
        <v>4.8210515076371361E-3</v>
      </c>
      <c r="D34" s="10">
        <f t="shared" si="0"/>
        <v>-1.2678948492362865E-2</v>
      </c>
      <c r="E34" s="10">
        <f t="shared" si="1"/>
        <v>-0.72451134242073501</v>
      </c>
      <c r="F34" s="11">
        <f>Total!$A$2*D34</f>
        <v>-34436.087500000001</v>
      </c>
      <c r="G34" s="10"/>
      <c r="H34" s="10">
        <v>1.4500000000000001E-2</v>
      </c>
      <c r="I34" s="10" t="e">
        <f>YTD!#REF!</f>
        <v>#REF!</v>
      </c>
      <c r="J34" s="10">
        <f>YTD!D38</f>
        <v>3.6578129908205648E-3</v>
      </c>
      <c r="K34" s="10">
        <f t="shared" si="2"/>
        <v>-1.0842187009179436E-2</v>
      </c>
      <c r="L34" s="10">
        <f t="shared" si="3"/>
        <v>-0.74773703511582312</v>
      </c>
      <c r="M34" s="12">
        <f>YTD!$C$4*K34</f>
        <v>-13978.777500000002</v>
      </c>
      <c r="N34" s="10"/>
      <c r="O34" s="10">
        <v>1.4E-2</v>
      </c>
      <c r="P34" s="10" t="e">
        <f>YTD!#REF!</f>
        <v>#REF!</v>
      </c>
      <c r="Q34" s="10">
        <f>YTD!G38</f>
        <v>2.8093770983923846E-3</v>
      </c>
      <c r="R34" s="10">
        <f t="shared" si="4"/>
        <v>-1.1190622901607616E-2</v>
      </c>
      <c r="S34" s="10">
        <f t="shared" si="5"/>
        <v>-0.79933020725768678</v>
      </c>
      <c r="T34" s="13">
        <f>YTD!$F$4*R34</f>
        <v>-6799.5120000000006</v>
      </c>
      <c r="U34" s="10"/>
      <c r="V34" s="10">
        <v>1.7500000000000002E-2</v>
      </c>
      <c r="W34" s="10" t="e">
        <f>YTD!#REF!</f>
        <v>#REF!</v>
      </c>
      <c r="X34" s="10">
        <f>YTD!J38</f>
        <v>4.7526850958293631E-3</v>
      </c>
      <c r="Y34" s="10">
        <f t="shared" si="6"/>
        <v>-1.2747314904170639E-2</v>
      </c>
      <c r="Z34" s="10">
        <f t="shared" si="7"/>
        <v>-0.72841799452403644</v>
      </c>
      <c r="AA34" s="13">
        <f>YTD!$I$4*Y34</f>
        <v>-6327.1425000000008</v>
      </c>
      <c r="AB34" s="10"/>
      <c r="AC34" s="10">
        <v>1.4500000000000001E-2</v>
      </c>
      <c r="AD34" s="10" t="e">
        <f>YTD!#REF!</f>
        <v>#REF!</v>
      </c>
      <c r="AE34" s="26">
        <f>YTD!M38</f>
        <v>1.3360144507685492E-2</v>
      </c>
      <c r="AF34" s="26">
        <f t="shared" si="8"/>
        <v>-1.139855492314509E-3</v>
      </c>
      <c r="AG34" s="10">
        <f t="shared" si="9"/>
        <v>-7.8610723607897171E-2</v>
      </c>
      <c r="AH34" s="14">
        <f>YTD!$L$4*AF34</f>
        <v>-367.88950000000011</v>
      </c>
    </row>
    <row r="35" spans="1:34" x14ac:dyDescent="0.25">
      <c r="A35" s="8" t="s">
        <v>33</v>
      </c>
      <c r="B35" s="15">
        <v>4.4999999999999997E-3</v>
      </c>
      <c r="C35" s="15">
        <f>Total!C39</f>
        <v>5.6163372306015638E-3</v>
      </c>
      <c r="D35" s="15">
        <f t="shared" si="0"/>
        <v>1.1163372306015641E-3</v>
      </c>
      <c r="E35" s="15">
        <f t="shared" si="1"/>
        <v>0.24807494013368092</v>
      </c>
      <c r="F35" s="16">
        <f>Total!$A$2*D35</f>
        <v>3031.9775000000013</v>
      </c>
      <c r="G35" s="15"/>
      <c r="H35" s="15">
        <v>2.5000000000000001E-3</v>
      </c>
      <c r="I35" s="15" t="e">
        <f>YTD!#REF!</f>
        <v>#REF!</v>
      </c>
      <c r="J35" s="15">
        <f>YTD!D39</f>
        <v>1.1831272129342004E-2</v>
      </c>
      <c r="K35" s="15">
        <f t="shared" si="2"/>
        <v>9.331272129342004E-3</v>
      </c>
      <c r="L35" s="15">
        <f t="shared" si="3"/>
        <v>3.7325088517368017</v>
      </c>
      <c r="M35" s="17">
        <f>YTD!$C$4*K35</f>
        <v>12030.762499999999</v>
      </c>
      <c r="N35" s="15"/>
      <c r="O35" s="15">
        <v>4.0000000000000001E-3</v>
      </c>
      <c r="P35" s="15" t="e">
        <f>YTD!#REF!</f>
        <v>#REF!</v>
      </c>
      <c r="Q35" s="15">
        <f>YTD!G39</f>
        <v>0</v>
      </c>
      <c r="R35" s="15">
        <f t="shared" si="4"/>
        <v>-4.0000000000000001E-3</v>
      </c>
      <c r="S35" s="15">
        <f t="shared" si="5"/>
        <v>-1</v>
      </c>
      <c r="T35" s="18">
        <f>YTD!$F$4*R35</f>
        <v>-2430.4320000000002</v>
      </c>
      <c r="U35" s="15"/>
      <c r="V35" s="15">
        <v>3.5000000000000001E-3</v>
      </c>
      <c r="W35" s="15" t="e">
        <f>YTD!#REF!</f>
        <v>#REF!</v>
      </c>
      <c r="X35" s="15">
        <f>YTD!J39</f>
        <v>0</v>
      </c>
      <c r="Y35" s="15">
        <f t="shared" si="6"/>
        <v>-3.5000000000000001E-3</v>
      </c>
      <c r="Z35" s="15">
        <f t="shared" si="7"/>
        <v>-1</v>
      </c>
      <c r="AA35" s="18">
        <f>YTD!$I$4*Y35</f>
        <v>-1737.2284999999999</v>
      </c>
      <c r="AB35" s="15"/>
      <c r="AC35" s="15">
        <v>4.4999999999999997E-3</v>
      </c>
      <c r="AD35" s="15" t="e">
        <f>YTD!#REF!</f>
        <v>#REF!</v>
      </c>
      <c r="AE35" s="25">
        <f>YTD!M39</f>
        <v>0</v>
      </c>
      <c r="AF35" s="25">
        <f t="shared" si="8"/>
        <v>-4.4999999999999997E-3</v>
      </c>
      <c r="AG35" s="15">
        <f t="shared" si="9"/>
        <v>-1</v>
      </c>
      <c r="AH35" s="7">
        <f>YTD!$L$4*AF35</f>
        <v>-1452.3794999999998</v>
      </c>
    </row>
    <row r="36" spans="1:34" s="19" customFormat="1" x14ac:dyDescent="0.25">
      <c r="A36" s="19" t="s">
        <v>34</v>
      </c>
      <c r="B36" s="20">
        <v>0.11849999999999999</v>
      </c>
      <c r="C36" s="20">
        <f>Total!C40</f>
        <v>4.9513900011229732E-2</v>
      </c>
      <c r="D36" s="20">
        <f t="shared" si="0"/>
        <v>-6.8986099988770255E-2</v>
      </c>
      <c r="E36" s="20">
        <f t="shared" si="1"/>
        <v>-0.58216118133983341</v>
      </c>
      <c r="F36" s="21">
        <f>Total!$A$2*D36</f>
        <v>-187366.59249999997</v>
      </c>
      <c r="G36" s="20"/>
      <c r="H36" s="20">
        <v>9.2499999999999999E-2</v>
      </c>
      <c r="I36" s="20" t="e">
        <f>YTD!#REF!</f>
        <v>#REF!</v>
      </c>
      <c r="J36" s="20">
        <f>YTD!D40</f>
        <v>4.9458812762013346E-2</v>
      </c>
      <c r="K36" s="20">
        <f t="shared" si="2"/>
        <v>-4.3041187237986653E-2</v>
      </c>
      <c r="L36" s="20">
        <f t="shared" si="3"/>
        <v>-0.46531013230255841</v>
      </c>
      <c r="M36" s="22">
        <f>YTD!$C$4*K36</f>
        <v>-55492.787499999999</v>
      </c>
      <c r="N36" s="20"/>
      <c r="O36" s="20">
        <v>8.4000000000000005E-2</v>
      </c>
      <c r="P36" s="20" t="e">
        <f>YTD!#REF!</f>
        <v>#REF!</v>
      </c>
      <c r="Q36" s="20">
        <f>YTD!G40</f>
        <v>2.1020131400508221E-2</v>
      </c>
      <c r="R36" s="20">
        <f t="shared" si="4"/>
        <v>-6.2979868599491784E-2</v>
      </c>
      <c r="S36" s="20">
        <f t="shared" si="5"/>
        <v>-0.74976034047014029</v>
      </c>
      <c r="T36" s="23">
        <f>YTD!$F$4*R36</f>
        <v>-38267.072000000007</v>
      </c>
      <c r="U36" s="20"/>
      <c r="V36" s="20">
        <v>0.123</v>
      </c>
      <c r="W36" s="20" t="e">
        <f>YTD!#REF!</f>
        <v>#REF!</v>
      </c>
      <c r="X36" s="20">
        <f>YTD!J40</f>
        <v>6.865907392147895E-2</v>
      </c>
      <c r="Y36" s="20">
        <f t="shared" si="6"/>
        <v>-5.4340926078521049E-2</v>
      </c>
      <c r="Z36" s="20">
        <f t="shared" si="7"/>
        <v>-0.44179614697984593</v>
      </c>
      <c r="AA36" s="23">
        <f>YTD!$I$4*Y36</f>
        <v>-26972.173000000003</v>
      </c>
      <c r="AB36" s="20"/>
      <c r="AC36" s="20">
        <v>0.1115</v>
      </c>
      <c r="AD36" s="20" t="e">
        <f>YTD!#REF!</f>
        <v>#REF!</v>
      </c>
      <c r="AE36" s="27">
        <f>YTD!M40</f>
        <v>7.3933155900369016E-2</v>
      </c>
      <c r="AF36" s="27">
        <f t="shared" si="8"/>
        <v>-3.7566844099630986E-2</v>
      </c>
      <c r="AG36" s="20">
        <f t="shared" si="9"/>
        <v>-0.33692236860655594</v>
      </c>
      <c r="AH36" s="24">
        <f>YTD!$L$4*AF36</f>
        <v>-12124.736500000001</v>
      </c>
    </row>
    <row r="37" spans="1:34" x14ac:dyDescent="0.25">
      <c r="A37" s="8" t="s">
        <v>35</v>
      </c>
      <c r="B37" s="15">
        <v>6.2E-2</v>
      </c>
      <c r="C37" s="15">
        <f>Total!C41</f>
        <v>9.5728837023495911E-2</v>
      </c>
      <c r="D37" s="15">
        <f t="shared" si="0"/>
        <v>3.3728837023495911E-2</v>
      </c>
      <c r="E37" s="15">
        <f t="shared" si="1"/>
        <v>0.54401350037896634</v>
      </c>
      <c r="F37" s="16">
        <f>Total!$A$2*D37</f>
        <v>91607.690000000017</v>
      </c>
      <c r="G37" s="15"/>
      <c r="H37" s="15">
        <v>6.5000000000000002E-2</v>
      </c>
      <c r="I37" s="15" t="e">
        <f>YTD!#REF!</f>
        <v>#REF!</v>
      </c>
      <c r="J37" s="15">
        <f>YTD!D41</f>
        <v>0.12301296444956353</v>
      </c>
      <c r="K37" s="15">
        <f t="shared" si="2"/>
        <v>5.8012964449563525E-2</v>
      </c>
      <c r="L37" s="15">
        <f t="shared" si="3"/>
        <v>0.89250714537790032</v>
      </c>
      <c r="M37" s="17">
        <f>YTD!$C$4*K37</f>
        <v>74795.825000000012</v>
      </c>
      <c r="N37" s="15"/>
      <c r="O37" s="15">
        <v>4.2999999999999997E-2</v>
      </c>
      <c r="P37" s="15" t="e">
        <f>YTD!#REF!</f>
        <v>#REF!</v>
      </c>
      <c r="Q37" s="15">
        <f>YTD!G41</f>
        <v>8.5581493331226707E-2</v>
      </c>
      <c r="R37" s="15">
        <f t="shared" si="4"/>
        <v>4.2581493331226711E-2</v>
      </c>
      <c r="S37" s="15">
        <f t="shared" si="5"/>
        <v>0.99026728677271425</v>
      </c>
      <c r="T37" s="18">
        <f>YTD!$F$4*R37</f>
        <v>25872.856</v>
      </c>
      <c r="U37" s="15"/>
      <c r="V37" s="15">
        <v>5.7500000000000002E-2</v>
      </c>
      <c r="W37" s="15" t="e">
        <f>YTD!#REF!</f>
        <v>#REF!</v>
      </c>
      <c r="X37" s="15">
        <f>YTD!J41</f>
        <v>5.2382285922663599E-2</v>
      </c>
      <c r="Y37" s="15">
        <f t="shared" si="6"/>
        <v>-5.1177140773364035E-3</v>
      </c>
      <c r="Z37" s="15">
        <f t="shared" si="7"/>
        <v>-8.9003723084111364E-2</v>
      </c>
      <c r="AA37" s="18">
        <f>YTD!$I$4*Y37</f>
        <v>-2540.1825000000013</v>
      </c>
      <c r="AB37" s="15"/>
      <c r="AC37" s="15">
        <v>4.7500000000000001E-2</v>
      </c>
      <c r="AD37" s="15" t="e">
        <f>YTD!#REF!</f>
        <v>#REF!</v>
      </c>
      <c r="AE37" s="25">
        <f>YTD!M41</f>
        <v>7.2501711845974134E-2</v>
      </c>
      <c r="AF37" s="25">
        <f t="shared" si="8"/>
        <v>2.5001711845974134E-2</v>
      </c>
      <c r="AG37" s="15">
        <f t="shared" si="9"/>
        <v>0.52635182833629757</v>
      </c>
      <c r="AH37" s="7">
        <f>YTD!$L$4*AF37</f>
        <v>8069.3274999999976</v>
      </c>
    </row>
    <row r="38" spans="1:34" s="9" customFormat="1" x14ac:dyDescent="0.25">
      <c r="A38" s="9" t="s">
        <v>36</v>
      </c>
      <c r="B38" s="10">
        <v>4.0000000000000001E-3</v>
      </c>
      <c r="C38" s="10">
        <f>Total!C42</f>
        <v>1.360822237072465E-3</v>
      </c>
      <c r="D38" s="10">
        <f t="shared" si="0"/>
        <v>-2.6391777629275349E-3</v>
      </c>
      <c r="E38" s="10">
        <f t="shared" si="1"/>
        <v>-0.65979444073188376</v>
      </c>
      <c r="F38" s="11">
        <f>Total!$A$2*D38</f>
        <v>-7168.0199999999995</v>
      </c>
      <c r="G38" s="10"/>
      <c r="H38" s="10">
        <v>3.5000000000000001E-3</v>
      </c>
      <c r="I38" s="10" t="e">
        <f>YTD!#REF!</f>
        <v>#REF!</v>
      </c>
      <c r="J38" s="10">
        <f>YTD!D42</f>
        <v>7.1667073865949997E-4</v>
      </c>
      <c r="K38" s="10">
        <f t="shared" si="2"/>
        <v>-2.7833292613405002E-3</v>
      </c>
      <c r="L38" s="10">
        <f t="shared" si="3"/>
        <v>-0.79523693181157151</v>
      </c>
      <c r="M38" s="12">
        <f>YTD!$C$4*K38</f>
        <v>-3588.5325000000003</v>
      </c>
      <c r="N38" s="10"/>
      <c r="O38" s="10">
        <v>3.0000000000000001E-3</v>
      </c>
      <c r="P38" s="10" t="e">
        <f>YTD!#REF!</f>
        <v>#REF!</v>
      </c>
      <c r="Q38" s="10">
        <f>YTD!G42</f>
        <v>1.5207173045779516E-3</v>
      </c>
      <c r="R38" s="10">
        <f t="shared" si="4"/>
        <v>-1.4792826954220485E-3</v>
      </c>
      <c r="S38" s="10">
        <f t="shared" si="5"/>
        <v>-0.49309423180734946</v>
      </c>
      <c r="T38" s="13">
        <f>YTD!$F$4*R38</f>
        <v>-898.82400000000007</v>
      </c>
      <c r="U38" s="10"/>
      <c r="V38" s="10">
        <v>7.0000000000000001E-3</v>
      </c>
      <c r="W38" s="10" t="e">
        <f>YTD!#REF!</f>
        <v>#REF!</v>
      </c>
      <c r="X38" s="10">
        <f>YTD!J42</f>
        <v>1.8615858535592756E-3</v>
      </c>
      <c r="Y38" s="10">
        <f t="shared" si="6"/>
        <v>-5.138414146440725E-3</v>
      </c>
      <c r="Z38" s="10">
        <f t="shared" si="7"/>
        <v>-0.73405916377724645</v>
      </c>
      <c r="AA38" s="13">
        <f>YTD!$I$4*Y38</f>
        <v>-2550.4570000000003</v>
      </c>
      <c r="AB38" s="10"/>
      <c r="AC38" s="10">
        <v>8.9999999999999993E-3</v>
      </c>
      <c r="AD38" s="10" t="e">
        <f>YTD!#REF!</f>
        <v>#REF!</v>
      </c>
      <c r="AE38" s="26">
        <f>YTD!M42</f>
        <v>2.8628881087897481E-3</v>
      </c>
      <c r="AF38" s="26">
        <f t="shared" si="8"/>
        <v>-6.1371118912102512E-3</v>
      </c>
      <c r="AG38" s="10">
        <f t="shared" si="9"/>
        <v>-0.68190132124558356</v>
      </c>
      <c r="AH38" s="14">
        <f>YTD!$L$4*AF38</f>
        <v>-1980.7589999999998</v>
      </c>
    </row>
    <row r="39" spans="1:34" x14ac:dyDescent="0.25">
      <c r="A39" s="8" t="s">
        <v>37</v>
      </c>
      <c r="B39" s="15">
        <v>4.4999999999999997E-3</v>
      </c>
      <c r="C39" s="15">
        <f>Total!C43</f>
        <v>9.2787016224196942E-3</v>
      </c>
      <c r="D39" s="15">
        <f t="shared" si="0"/>
        <v>4.7787016224196946E-3</v>
      </c>
      <c r="E39" s="15">
        <f t="shared" si="1"/>
        <v>1.0619336938710433</v>
      </c>
      <c r="F39" s="16">
        <f>Total!$A$2*D39</f>
        <v>12978.977500000003</v>
      </c>
      <c r="G39" s="15"/>
      <c r="H39" s="15">
        <v>3.5000000000000001E-3</v>
      </c>
      <c r="I39" s="15" t="e">
        <f>YTD!#REF!</f>
        <v>#REF!</v>
      </c>
      <c r="J39" s="15">
        <f>YTD!D43</f>
        <v>1.1348062313124614E-2</v>
      </c>
      <c r="K39" s="15">
        <f t="shared" si="2"/>
        <v>7.8480623131246142E-3</v>
      </c>
      <c r="L39" s="15">
        <f t="shared" si="3"/>
        <v>2.2423035180356039</v>
      </c>
      <c r="M39" s="17">
        <f>YTD!$C$4*K39</f>
        <v>10118.467499999999</v>
      </c>
      <c r="N39" s="15"/>
      <c r="O39" s="15">
        <v>3.5000000000000001E-3</v>
      </c>
      <c r="P39" s="15" t="e">
        <f>YTD!#REF!</f>
        <v>#REF!</v>
      </c>
      <c r="Q39" s="15">
        <f>YTD!G43</f>
        <v>7.606878118787113E-3</v>
      </c>
      <c r="R39" s="15">
        <f t="shared" si="4"/>
        <v>4.1068781187871134E-3</v>
      </c>
      <c r="S39" s="15">
        <f t="shared" si="5"/>
        <v>1.1733937482248895</v>
      </c>
      <c r="T39" s="18">
        <f>YTD!$F$4*R39</f>
        <v>2495.3720000000003</v>
      </c>
      <c r="U39" s="15"/>
      <c r="V39" s="15">
        <v>5.0000000000000001E-3</v>
      </c>
      <c r="W39" s="15" t="e">
        <f>YTD!#REF!</f>
        <v>#REF!</v>
      </c>
      <c r="X39" s="15">
        <f>YTD!J43</f>
        <v>7.5772991290437618E-3</v>
      </c>
      <c r="Y39" s="15">
        <f t="shared" si="6"/>
        <v>2.5772991290437617E-3</v>
      </c>
      <c r="Z39" s="15">
        <f t="shared" si="7"/>
        <v>0.51545982580875238</v>
      </c>
      <c r="AA39" s="18">
        <f>YTD!$I$4*Y39</f>
        <v>1279.2450000000001</v>
      </c>
      <c r="AB39" s="15"/>
      <c r="AC39" s="15">
        <v>4.0000000000000001E-3</v>
      </c>
      <c r="AD39" s="15" t="e">
        <f>YTD!#REF!</f>
        <v>#REF!</v>
      </c>
      <c r="AE39" s="25">
        <f>YTD!M43</f>
        <v>6.776121530219891E-3</v>
      </c>
      <c r="AF39" s="25">
        <f t="shared" si="8"/>
        <v>2.7761215302198909E-3</v>
      </c>
      <c r="AG39" s="15">
        <f t="shared" si="9"/>
        <v>0.69403038255497274</v>
      </c>
      <c r="AH39" s="7">
        <f>YTD!$L$4*AF39</f>
        <v>895.99599999999998</v>
      </c>
    </row>
    <row r="40" spans="1:34" s="9" customFormat="1" x14ac:dyDescent="0.25">
      <c r="A40" s="9" t="s">
        <v>38</v>
      </c>
      <c r="B40" s="10">
        <v>5.4999999999999997E-3</v>
      </c>
      <c r="C40" s="10">
        <f>Total!C44</f>
        <v>0</v>
      </c>
      <c r="D40" s="10">
        <f t="shared" si="0"/>
        <v>-5.4999999999999997E-3</v>
      </c>
      <c r="E40" s="10">
        <f t="shared" si="1"/>
        <v>-1</v>
      </c>
      <c r="F40" s="11">
        <f>Total!$A$2*D40</f>
        <v>-14938.027499999998</v>
      </c>
      <c r="G40" s="10"/>
      <c r="H40" s="10">
        <v>4.4999999999999997E-3</v>
      </c>
      <c r="I40" s="10" t="e">
        <f>YTD!#REF!</f>
        <v>#REF!</v>
      </c>
      <c r="J40" s="10">
        <f>YTD!D44</f>
        <v>0</v>
      </c>
      <c r="K40" s="10">
        <f t="shared" si="2"/>
        <v>-4.4999999999999997E-3</v>
      </c>
      <c r="L40" s="10">
        <f t="shared" si="3"/>
        <v>-1</v>
      </c>
      <c r="M40" s="12">
        <f>YTD!$C$4*K40</f>
        <v>-5801.8274999999994</v>
      </c>
      <c r="N40" s="10"/>
      <c r="O40" s="10">
        <v>6.4999999999999997E-3</v>
      </c>
      <c r="P40" s="10" t="e">
        <f>YTD!#REF!</f>
        <v>#REF!</v>
      </c>
      <c r="Q40" s="10">
        <f>YTD!G44</f>
        <v>0</v>
      </c>
      <c r="R40" s="10">
        <f t="shared" si="4"/>
        <v>-6.4999999999999997E-3</v>
      </c>
      <c r="S40" s="10">
        <f t="shared" si="5"/>
        <v>-1</v>
      </c>
      <c r="T40" s="13">
        <f>YTD!$F$4*R40</f>
        <v>-3949.4519999999998</v>
      </c>
      <c r="U40" s="10"/>
      <c r="V40" s="10">
        <v>6.4999999999999997E-3</v>
      </c>
      <c r="W40" s="10" t="e">
        <f>YTD!#REF!</f>
        <v>#REF!</v>
      </c>
      <c r="X40" s="10">
        <f>YTD!J44</f>
        <v>0</v>
      </c>
      <c r="Y40" s="10">
        <f t="shared" si="6"/>
        <v>-6.4999999999999997E-3</v>
      </c>
      <c r="Z40" s="10">
        <f t="shared" si="7"/>
        <v>-1</v>
      </c>
      <c r="AA40" s="13">
        <f>YTD!$I$4*Y40</f>
        <v>-3226.2815000000001</v>
      </c>
      <c r="AB40" s="10"/>
      <c r="AC40" s="10">
        <v>0.01</v>
      </c>
      <c r="AD40" s="10" t="e">
        <f>YTD!#REF!</f>
        <v>#REF!</v>
      </c>
      <c r="AE40" s="26">
        <f>YTD!M44</f>
        <v>0</v>
      </c>
      <c r="AF40" s="26">
        <f t="shared" si="8"/>
        <v>-0.01</v>
      </c>
      <c r="AG40" s="10">
        <f t="shared" si="9"/>
        <v>-1</v>
      </c>
      <c r="AH40" s="14">
        <f>YTD!$L$4*AF40</f>
        <v>-3227.51</v>
      </c>
    </row>
    <row r="41" spans="1:34" x14ac:dyDescent="0.25">
      <c r="A41" s="8" t="s">
        <v>39</v>
      </c>
      <c r="B41" s="15">
        <v>0.01</v>
      </c>
      <c r="C41" s="15">
        <f>Total!C45</f>
        <v>1.8409391735287675E-2</v>
      </c>
      <c r="D41" s="15">
        <f t="shared" si="0"/>
        <v>8.4093917352876749E-3</v>
      </c>
      <c r="E41" s="15">
        <f t="shared" si="1"/>
        <v>0.84093917352876746</v>
      </c>
      <c r="F41" s="16">
        <f>Total!$A$2*D41</f>
        <v>22839.95</v>
      </c>
      <c r="G41" s="15"/>
      <c r="H41" s="15">
        <v>1.15E-2</v>
      </c>
      <c r="I41" s="15" t="e">
        <f>YTD!#REF!</f>
        <v>#REF!</v>
      </c>
      <c r="J41" s="15">
        <f>YTD!D45</f>
        <v>2.3656339317223753E-2</v>
      </c>
      <c r="K41" s="15">
        <f t="shared" si="2"/>
        <v>1.2156339317223753E-2</v>
      </c>
      <c r="L41" s="15">
        <f t="shared" si="3"/>
        <v>1.0570729841064133</v>
      </c>
      <c r="M41" s="17">
        <f>YTD!$C$4*K41</f>
        <v>15673.107499999998</v>
      </c>
      <c r="N41" s="15"/>
      <c r="O41" s="15">
        <v>7.4999999999999997E-3</v>
      </c>
      <c r="P41" s="15" t="e">
        <f>YTD!#REF!</f>
        <v>#REF!</v>
      </c>
      <c r="Q41" s="15">
        <f>YTD!G45</f>
        <v>1.6457979486774368E-2</v>
      </c>
      <c r="R41" s="15">
        <f t="shared" si="4"/>
        <v>8.9579794867743687E-3</v>
      </c>
      <c r="S41" s="15">
        <f t="shared" si="5"/>
        <v>1.1943972649032493</v>
      </c>
      <c r="T41" s="18">
        <f>YTD!$F$4*R41</f>
        <v>5442.9400000000005</v>
      </c>
      <c r="U41" s="15"/>
      <c r="V41" s="15">
        <v>0.01</v>
      </c>
      <c r="W41" s="15" t="e">
        <f>YTD!#REF!</f>
        <v>#REF!</v>
      </c>
      <c r="X41" s="15">
        <f>YTD!J45</f>
        <v>1.0073516523589154E-2</v>
      </c>
      <c r="Y41" s="15">
        <f t="shared" si="6"/>
        <v>7.3516523589153837E-5</v>
      </c>
      <c r="Z41" s="15">
        <f t="shared" si="7"/>
        <v>7.3516523589153837E-3</v>
      </c>
      <c r="AA41" s="18">
        <f>YTD!$I$4*Y41</f>
        <v>36.490000000000094</v>
      </c>
      <c r="AB41" s="15"/>
      <c r="AC41" s="15">
        <v>9.4999999999999998E-3</v>
      </c>
      <c r="AD41" s="15" t="e">
        <f>YTD!#REF!</f>
        <v>#REF!</v>
      </c>
      <c r="AE41" s="25">
        <f>YTD!M45</f>
        <v>1.3942636893456565E-2</v>
      </c>
      <c r="AF41" s="25">
        <f t="shared" si="8"/>
        <v>4.4426368934565655E-3</v>
      </c>
      <c r="AG41" s="15">
        <f t="shared" si="9"/>
        <v>0.46764598878490166</v>
      </c>
      <c r="AH41" s="7">
        <f>YTD!$L$4*AF41</f>
        <v>1433.8654999999999</v>
      </c>
    </row>
    <row r="42" spans="1:34" s="9" customFormat="1" x14ac:dyDescent="0.25">
      <c r="A42" s="9" t="s">
        <v>40</v>
      </c>
      <c r="B42" s="10">
        <v>4.4999999999999997E-3</v>
      </c>
      <c r="C42" s="10">
        <f>Total!C46</f>
        <v>1.4569560807141372E-2</v>
      </c>
      <c r="D42" s="10">
        <f t="shared" si="0"/>
        <v>1.0069560807141373E-2</v>
      </c>
      <c r="E42" s="10">
        <f t="shared" si="1"/>
        <v>2.2376801793647498</v>
      </c>
      <c r="F42" s="11">
        <f>Total!$A$2*D42</f>
        <v>27348.977500000005</v>
      </c>
      <c r="G42" s="10"/>
      <c r="H42" s="10">
        <v>3.0000000000000001E-3</v>
      </c>
      <c r="I42" s="10" t="e">
        <f>YTD!#REF!</f>
        <v>#REF!</v>
      </c>
      <c r="J42" s="10">
        <f>YTD!D46</f>
        <v>2.3384097510655049E-2</v>
      </c>
      <c r="K42" s="10">
        <f t="shared" si="2"/>
        <v>2.038409751065505E-2</v>
      </c>
      <c r="L42" s="10">
        <f t="shared" si="3"/>
        <v>6.7946991702183501</v>
      </c>
      <c r="M42" s="12">
        <f>YTD!$C$4*K42</f>
        <v>26281.115000000002</v>
      </c>
      <c r="N42" s="10"/>
      <c r="O42" s="10">
        <v>3.0000000000000001E-3</v>
      </c>
      <c r="P42" s="10" t="e">
        <f>YTD!#REF!</f>
        <v>#REF!</v>
      </c>
      <c r="Q42" s="10">
        <f>YTD!G46</f>
        <v>6.5831917947097472E-3</v>
      </c>
      <c r="R42" s="10">
        <f t="shared" si="4"/>
        <v>3.5831917947097471E-3</v>
      </c>
      <c r="S42" s="10">
        <f t="shared" si="5"/>
        <v>1.194397264903249</v>
      </c>
      <c r="T42" s="13">
        <f>YTD!$F$4*R42</f>
        <v>2177.1759999999999</v>
      </c>
      <c r="U42" s="10"/>
      <c r="V42" s="10">
        <v>4.4999999999999997E-3</v>
      </c>
      <c r="W42" s="10" t="e">
        <f>YTD!#REF!</f>
        <v>#REF!</v>
      </c>
      <c r="X42" s="10">
        <f>YTD!J46</f>
        <v>5.7499632316646886E-3</v>
      </c>
      <c r="Y42" s="10">
        <f t="shared" si="6"/>
        <v>1.2499632316646889E-3</v>
      </c>
      <c r="Z42" s="10">
        <f t="shared" si="7"/>
        <v>0.27776960703659759</v>
      </c>
      <c r="AA42" s="13">
        <f>YTD!$I$4*Y42</f>
        <v>620.42050000000006</v>
      </c>
      <c r="AB42" s="10"/>
      <c r="AC42" s="10">
        <v>5.4999999999999997E-3</v>
      </c>
      <c r="AD42" s="10" t="e">
        <f>YTD!#REF!</f>
        <v>#REF!</v>
      </c>
      <c r="AE42" s="26">
        <f>YTD!M46</f>
        <v>7.9565981205325462E-3</v>
      </c>
      <c r="AF42" s="26">
        <f t="shared" si="8"/>
        <v>2.4565981205325466E-3</v>
      </c>
      <c r="AG42" s="10">
        <f t="shared" si="9"/>
        <v>0.44665420373319031</v>
      </c>
      <c r="AH42" s="14">
        <f>YTD!$L$4*AF42</f>
        <v>792.8694999999999</v>
      </c>
    </row>
    <row r="43" spans="1:34" x14ac:dyDescent="0.25">
      <c r="A43" s="8" t="s">
        <v>41</v>
      </c>
      <c r="B43" s="15">
        <v>3.0000000000000001E-3</v>
      </c>
      <c r="C43" s="15">
        <f>Total!C47</f>
        <v>0</v>
      </c>
      <c r="D43" s="15">
        <f t="shared" si="0"/>
        <v>-3.0000000000000001E-3</v>
      </c>
      <c r="E43" s="15">
        <f t="shared" si="1"/>
        <v>-1</v>
      </c>
      <c r="F43" s="16">
        <f>Total!$A$2*D43</f>
        <v>-8148.0150000000003</v>
      </c>
      <c r="G43" s="15"/>
      <c r="H43" s="15">
        <v>-7.4999999999999997E-3</v>
      </c>
      <c r="I43" s="15" t="e">
        <f>YTD!#REF!</f>
        <v>#REF!</v>
      </c>
      <c r="J43" s="15">
        <f>YTD!D47</f>
        <v>0</v>
      </c>
      <c r="K43" s="15">
        <f t="shared" si="2"/>
        <v>7.4999999999999997E-3</v>
      </c>
      <c r="L43" s="15">
        <f t="shared" si="3"/>
        <v>-1</v>
      </c>
      <c r="M43" s="17">
        <f>YTD!$C$4*K43</f>
        <v>9669.7124999999996</v>
      </c>
      <c r="N43" s="15"/>
      <c r="O43" s="15">
        <v>4.0000000000000001E-3</v>
      </c>
      <c r="P43" s="15" t="e">
        <f>YTD!#REF!</f>
        <v>#REF!</v>
      </c>
      <c r="Q43" s="15">
        <f>YTD!G47</f>
        <v>0</v>
      </c>
      <c r="R43" s="15">
        <f t="shared" si="4"/>
        <v>-4.0000000000000001E-3</v>
      </c>
      <c r="S43" s="15">
        <f t="shared" si="5"/>
        <v>-1</v>
      </c>
      <c r="T43" s="18">
        <f>YTD!$F$4*R43</f>
        <v>-2430.4320000000002</v>
      </c>
      <c r="U43" s="15"/>
      <c r="V43" s="15">
        <v>4.0000000000000001E-3</v>
      </c>
      <c r="W43" s="15" t="e">
        <f>YTD!#REF!</f>
        <v>#REF!</v>
      </c>
      <c r="X43" s="15">
        <f>YTD!J47</f>
        <v>0</v>
      </c>
      <c r="Y43" s="15">
        <f t="shared" si="6"/>
        <v>-4.0000000000000001E-3</v>
      </c>
      <c r="Z43" s="15">
        <f t="shared" si="7"/>
        <v>-1</v>
      </c>
      <c r="AA43" s="18">
        <f>YTD!$I$4*Y43</f>
        <v>-1985.404</v>
      </c>
      <c r="AB43" s="15"/>
      <c r="AC43" s="15">
        <v>1.2500000000000001E-2</v>
      </c>
      <c r="AD43" s="15" t="e">
        <f>YTD!#REF!</f>
        <v>#REF!</v>
      </c>
      <c r="AE43" s="25">
        <f>YTD!M47</f>
        <v>0</v>
      </c>
      <c r="AF43" s="25">
        <f t="shared" si="8"/>
        <v>-1.2500000000000001E-2</v>
      </c>
      <c r="AG43" s="15">
        <f t="shared" si="9"/>
        <v>-1</v>
      </c>
      <c r="AH43" s="7">
        <f>YTD!$L$4*AF43</f>
        <v>-4034.3875000000003</v>
      </c>
    </row>
    <row r="44" spans="1:34" s="9" customFormat="1" x14ac:dyDescent="0.25">
      <c r="A44" s="9" t="s">
        <v>42</v>
      </c>
      <c r="B44" s="10">
        <v>9.4999999999999998E-3</v>
      </c>
      <c r="C44" s="10">
        <f>Total!C48</f>
        <v>9.3011610803367447E-3</v>
      </c>
      <c r="D44" s="10">
        <f t="shared" si="0"/>
        <v>-1.9883891966325506E-4</v>
      </c>
      <c r="E44" s="10">
        <f t="shared" si="1"/>
        <v>-2.0930412596132111E-2</v>
      </c>
      <c r="F44" s="11">
        <f>Total!$A$2*D44</f>
        <v>-540.0474999999991</v>
      </c>
      <c r="G44" s="10"/>
      <c r="H44" s="10">
        <v>8.5000000000000006E-3</v>
      </c>
      <c r="I44" s="10" t="e">
        <f>YTD!#REF!</f>
        <v>#REF!</v>
      </c>
      <c r="J44" s="10">
        <f>YTD!D48</f>
        <v>1.2045342609720816E-2</v>
      </c>
      <c r="K44" s="10">
        <f t="shared" si="2"/>
        <v>3.5453426097208154E-3</v>
      </c>
      <c r="L44" s="10">
        <f t="shared" si="3"/>
        <v>0.41709913055539</v>
      </c>
      <c r="M44" s="12">
        <f>YTD!$C$4*K44</f>
        <v>4570.9924999999985</v>
      </c>
      <c r="N44" s="10"/>
      <c r="O44" s="10">
        <v>7.4999999999999997E-3</v>
      </c>
      <c r="P44" s="10" t="e">
        <f>YTD!#REF!</f>
        <v>#REF!</v>
      </c>
      <c r="Q44" s="10">
        <f>YTD!G48</f>
        <v>8.8659135495253519E-3</v>
      </c>
      <c r="R44" s="10">
        <f t="shared" si="4"/>
        <v>1.3659135495253522E-3</v>
      </c>
      <c r="S44" s="10">
        <f t="shared" si="5"/>
        <v>0.18212180660338029</v>
      </c>
      <c r="T44" s="13">
        <f>YTD!$F$4*R44</f>
        <v>829.94000000000017</v>
      </c>
      <c r="U44" s="10"/>
      <c r="V44" s="10">
        <v>1.0500000000000001E-2</v>
      </c>
      <c r="W44" s="10" t="e">
        <f>YTD!#REF!</f>
        <v>#REF!</v>
      </c>
      <c r="X44" s="10">
        <f>YTD!J48</f>
        <v>4.6076264578896785E-3</v>
      </c>
      <c r="Y44" s="10">
        <f t="shared" si="6"/>
        <v>-5.8923735421103221E-3</v>
      </c>
      <c r="Z44" s="10">
        <f t="shared" si="7"/>
        <v>-0.56117843258193545</v>
      </c>
      <c r="AA44" s="13">
        <f>YTD!$I$4*Y44</f>
        <v>-2924.6855000000005</v>
      </c>
      <c r="AB44" s="10"/>
      <c r="AC44" s="10">
        <v>8.9999999999999993E-3</v>
      </c>
      <c r="AD44" s="10" t="e">
        <f>YTD!#REF!</f>
        <v>#REF!</v>
      </c>
      <c r="AE44" s="26">
        <f>YTD!M48</f>
        <v>6.3764326059408023E-3</v>
      </c>
      <c r="AF44" s="26">
        <f t="shared" si="8"/>
        <v>-2.623567394059197E-3</v>
      </c>
      <c r="AG44" s="10">
        <f t="shared" si="9"/>
        <v>-0.29150748822879968</v>
      </c>
      <c r="AH44" s="14">
        <f>YTD!$L$4*AF44</f>
        <v>-846.7589999999999</v>
      </c>
    </row>
    <row r="45" spans="1:34" s="4" customFormat="1" x14ac:dyDescent="0.25">
      <c r="A45" s="4" t="s">
        <v>43</v>
      </c>
      <c r="B45" s="28">
        <v>0.10299999999999999</v>
      </c>
      <c r="C45" s="28">
        <f>Total!C49</f>
        <v>0.14864847450575386</v>
      </c>
      <c r="D45" s="28">
        <f t="shared" si="0"/>
        <v>4.5648474505753864E-2</v>
      </c>
      <c r="E45" s="28">
        <f t="shared" si="1"/>
        <v>0.44318907287139675</v>
      </c>
      <c r="F45" s="29">
        <f>Total!$A$2*D45</f>
        <v>123981.48500000003</v>
      </c>
      <c r="G45" s="28"/>
      <c r="H45" s="28">
        <v>9.1999999999999998E-2</v>
      </c>
      <c r="I45" s="28" t="e">
        <f>YTD!#REF!</f>
        <v>#REF!</v>
      </c>
      <c r="J45" s="28">
        <f>YTD!D49</f>
        <v>0.19416347693894725</v>
      </c>
      <c r="K45" s="28">
        <f t="shared" si="2"/>
        <v>0.10216347693894726</v>
      </c>
      <c r="L45" s="28">
        <f t="shared" si="3"/>
        <v>1.1104725754233398</v>
      </c>
      <c r="M45" s="30">
        <f>YTD!$C$4*K45</f>
        <v>131718.86000000002</v>
      </c>
      <c r="N45" s="28"/>
      <c r="O45" s="28">
        <v>7.8E-2</v>
      </c>
      <c r="P45" s="28" t="e">
        <f>YTD!#REF!</f>
        <v>#REF!</v>
      </c>
      <c r="Q45" s="28">
        <f>YTD!G49</f>
        <v>0.12661617358560123</v>
      </c>
      <c r="R45" s="28">
        <f t="shared" si="4"/>
        <v>4.8616173585601233E-2</v>
      </c>
      <c r="S45" s="28">
        <f t="shared" si="5"/>
        <v>0.62328427673847731</v>
      </c>
      <c r="T45" s="31">
        <f>YTD!$F$4*R45</f>
        <v>29539.575999999994</v>
      </c>
      <c r="U45" s="28"/>
      <c r="V45" s="28">
        <v>0.105</v>
      </c>
      <c r="W45" s="28" t="e">
        <f>YTD!#REF!</f>
        <v>#REF!</v>
      </c>
      <c r="X45" s="28">
        <f>YTD!J49</f>
        <v>8.2252277118410155E-2</v>
      </c>
      <c r="Y45" s="28">
        <f t="shared" si="6"/>
        <v>-2.2747722881589841E-2</v>
      </c>
      <c r="Z45" s="28">
        <f t="shared" si="7"/>
        <v>-0.21664497982466516</v>
      </c>
      <c r="AA45" s="31">
        <f>YTD!$I$4*Y45</f>
        <v>-11290.855</v>
      </c>
      <c r="AB45" s="28"/>
      <c r="AC45" s="28">
        <v>0.107</v>
      </c>
      <c r="AD45" s="28" t="e">
        <f>YTD!#REF!</f>
        <v>#REF!</v>
      </c>
      <c r="AE45" s="32">
        <f>YTD!M49</f>
        <v>0.11041638910491369</v>
      </c>
      <c r="AF45" s="32">
        <f t="shared" si="8"/>
        <v>3.4163891049136946E-3</v>
      </c>
      <c r="AG45" s="28">
        <f t="shared" si="9"/>
        <v>3.1928870139380325E-2</v>
      </c>
      <c r="AH45" s="33">
        <f>YTD!$L$4*AF45</f>
        <v>1102.6429999999998</v>
      </c>
    </row>
    <row r="46" spans="1:34" s="9" customFormat="1" x14ac:dyDescent="0.25">
      <c r="A46" s="9" t="s">
        <v>44</v>
      </c>
      <c r="B46" s="10">
        <v>7.4999999999999997E-3</v>
      </c>
      <c r="C46" s="10">
        <f>Total!C50</f>
        <v>0</v>
      </c>
      <c r="D46" s="10">
        <f t="shared" si="0"/>
        <v>-7.4999999999999997E-3</v>
      </c>
      <c r="E46" s="10">
        <f t="shared" si="1"/>
        <v>-1</v>
      </c>
      <c r="F46" s="11">
        <f>Total!$A$2*D46</f>
        <v>-20370.037499999999</v>
      </c>
      <c r="G46" s="10"/>
      <c r="H46" s="10">
        <v>9.4999999999999998E-3</v>
      </c>
      <c r="I46" s="10" t="e">
        <f>YTD!#REF!</f>
        <v>#REF!</v>
      </c>
      <c r="J46" s="10">
        <f>YTD!D50</f>
        <v>0</v>
      </c>
      <c r="K46" s="10">
        <f t="shared" si="2"/>
        <v>-9.4999999999999998E-3</v>
      </c>
      <c r="L46" s="10">
        <f t="shared" si="3"/>
        <v>-1</v>
      </c>
      <c r="M46" s="12">
        <f>YTD!$C$4*K46</f>
        <v>-12248.3025</v>
      </c>
      <c r="N46" s="10"/>
      <c r="O46" s="10">
        <v>7.4999999999999997E-3</v>
      </c>
      <c r="P46" s="10" t="e">
        <f>YTD!#REF!</f>
        <v>#REF!</v>
      </c>
      <c r="Q46" s="10">
        <f>YTD!G50</f>
        <v>0</v>
      </c>
      <c r="R46" s="10">
        <f t="shared" si="4"/>
        <v>-7.4999999999999997E-3</v>
      </c>
      <c r="S46" s="10">
        <f t="shared" si="5"/>
        <v>-1</v>
      </c>
      <c r="T46" s="13">
        <f>YTD!$F$4*R46</f>
        <v>-4557.0599999999995</v>
      </c>
      <c r="U46" s="10"/>
      <c r="V46" s="10">
        <v>7.4999999999999997E-3</v>
      </c>
      <c r="W46" s="10" t="e">
        <f>YTD!#REF!</f>
        <v>#REF!</v>
      </c>
      <c r="X46" s="10">
        <f>YTD!J50</f>
        <v>0</v>
      </c>
      <c r="Y46" s="10">
        <f t="shared" si="6"/>
        <v>-7.4999999999999997E-3</v>
      </c>
      <c r="Z46" s="10">
        <f t="shared" si="7"/>
        <v>-1</v>
      </c>
      <c r="AA46" s="13">
        <f>YTD!$I$4*Y46</f>
        <v>-3722.6324999999997</v>
      </c>
      <c r="AB46" s="10"/>
      <c r="AC46" s="10">
        <v>6.4999999999999997E-3</v>
      </c>
      <c r="AD46" s="10" t="e">
        <f>YTD!#REF!</f>
        <v>#REF!</v>
      </c>
      <c r="AE46" s="26">
        <f>YTD!M50</f>
        <v>0</v>
      </c>
      <c r="AF46" s="26">
        <f t="shared" si="8"/>
        <v>-6.4999999999999997E-3</v>
      </c>
      <c r="AG46" s="10">
        <f t="shared" si="9"/>
        <v>-1</v>
      </c>
      <c r="AH46" s="14">
        <f>YTD!$L$4*AF46</f>
        <v>-2097.8815</v>
      </c>
    </row>
    <row r="47" spans="1:34" x14ac:dyDescent="0.25">
      <c r="A47" s="8" t="s">
        <v>45</v>
      </c>
      <c r="B47" s="15">
        <v>1.0500000000000001E-2</v>
      </c>
      <c r="C47" s="15">
        <f>Total!C51</f>
        <v>2.5727124950064524E-2</v>
      </c>
      <c r="D47" s="15">
        <f t="shared" si="0"/>
        <v>1.5227124950064523E-2</v>
      </c>
      <c r="E47" s="15">
        <f t="shared" si="1"/>
        <v>1.4502023761966212</v>
      </c>
      <c r="F47" s="16">
        <f>Total!$A$2*D47</f>
        <v>41356.947499999995</v>
      </c>
      <c r="G47" s="15"/>
      <c r="H47" s="15">
        <v>7.4999999999999997E-3</v>
      </c>
      <c r="I47" s="15" t="e">
        <f>YTD!#REF!</f>
        <v>#REF!</v>
      </c>
      <c r="J47" s="15">
        <f>YTD!D51</f>
        <v>3.11643184841328E-2</v>
      </c>
      <c r="K47" s="15">
        <f t="shared" si="2"/>
        <v>2.36643184841328E-2</v>
      </c>
      <c r="L47" s="15">
        <f t="shared" si="3"/>
        <v>3.1552424645510402</v>
      </c>
      <c r="M47" s="17">
        <f>YTD!$C$4*K47</f>
        <v>30510.287499999999</v>
      </c>
      <c r="N47" s="15"/>
      <c r="O47" s="15">
        <v>8.5000000000000006E-3</v>
      </c>
      <c r="P47" s="15" t="e">
        <f>YTD!#REF!</f>
        <v>#REF!</v>
      </c>
      <c r="Q47" s="15">
        <f>YTD!G51</f>
        <v>3.3426156337638742E-2</v>
      </c>
      <c r="R47" s="15">
        <f t="shared" si="4"/>
        <v>2.4926156337638741E-2</v>
      </c>
      <c r="S47" s="15">
        <f t="shared" si="5"/>
        <v>2.9324889808986754</v>
      </c>
      <c r="T47" s="18">
        <f>YTD!$F$4*R47</f>
        <v>15145.332</v>
      </c>
      <c r="U47" s="15"/>
      <c r="V47" s="15">
        <v>3.5000000000000001E-3</v>
      </c>
      <c r="W47" s="15" t="e">
        <f>YTD!#REF!</f>
        <v>#REF!</v>
      </c>
      <c r="X47" s="15">
        <f>YTD!J51</f>
        <v>9.4489584991266258E-3</v>
      </c>
      <c r="Y47" s="15">
        <f t="shared" si="6"/>
        <v>5.9489584991266262E-3</v>
      </c>
      <c r="Z47" s="15">
        <f t="shared" si="7"/>
        <v>1.6997024283218931</v>
      </c>
      <c r="AA47" s="18">
        <f>YTD!$I$4*Y47</f>
        <v>2952.7714999999998</v>
      </c>
      <c r="AB47" s="15"/>
      <c r="AC47" s="15">
        <v>4.4999999999999997E-3</v>
      </c>
      <c r="AD47" s="15" t="e">
        <f>YTD!#REF!</f>
        <v>#REF!</v>
      </c>
      <c r="AE47" s="25">
        <f>YTD!M51</f>
        <v>1.4546817825506351E-2</v>
      </c>
      <c r="AF47" s="25">
        <f t="shared" si="8"/>
        <v>1.004681782550635E-2</v>
      </c>
      <c r="AG47" s="15">
        <f t="shared" si="9"/>
        <v>2.2326261834458556</v>
      </c>
      <c r="AH47" s="7">
        <f>YTD!$L$4*AF47</f>
        <v>3242.6205</v>
      </c>
    </row>
    <row r="48" spans="1:34" s="9" customFormat="1" x14ac:dyDescent="0.25">
      <c r="A48" s="9" t="s">
        <v>46</v>
      </c>
      <c r="B48" s="10">
        <v>3.5000000000000001E-3</v>
      </c>
      <c r="C48" s="10">
        <f>Total!C52</f>
        <v>3.4020555926811625E-4</v>
      </c>
      <c r="D48" s="10">
        <f t="shared" si="0"/>
        <v>-3.1597944407318838E-3</v>
      </c>
      <c r="E48" s="10">
        <f t="shared" si="1"/>
        <v>-0.90279841163768104</v>
      </c>
      <c r="F48" s="11">
        <f>Total!$A$2*D48</f>
        <v>-8582.0174999999999</v>
      </c>
      <c r="G48" s="10"/>
      <c r="H48" s="10">
        <v>3.5000000000000001E-3</v>
      </c>
      <c r="I48" s="10" t="e">
        <f>YTD!#REF!</f>
        <v>#REF!</v>
      </c>
      <c r="J48" s="10">
        <f>YTD!D52</f>
        <v>7.1667073865949997E-4</v>
      </c>
      <c r="K48" s="10">
        <f t="shared" si="2"/>
        <v>-2.7833292613405002E-3</v>
      </c>
      <c r="L48" s="10">
        <f t="shared" si="3"/>
        <v>-0.79523693181157151</v>
      </c>
      <c r="M48" s="12">
        <f>YTD!$C$4*K48</f>
        <v>-3588.5325000000003</v>
      </c>
      <c r="N48" s="10"/>
      <c r="O48" s="10">
        <v>3.5000000000000001E-3</v>
      </c>
      <c r="P48" s="10" t="e">
        <f>YTD!#REF!</f>
        <v>#REF!</v>
      </c>
      <c r="Q48" s="10">
        <f>YTD!G52</f>
        <v>0</v>
      </c>
      <c r="R48" s="10">
        <f t="shared" si="4"/>
        <v>-3.5000000000000001E-3</v>
      </c>
      <c r="S48" s="10">
        <f t="shared" si="5"/>
        <v>-1</v>
      </c>
      <c r="T48" s="13">
        <f>YTD!$F$4*R48</f>
        <v>-2126.6280000000002</v>
      </c>
      <c r="U48" s="10"/>
      <c r="V48" s="10">
        <v>3.0000000000000001E-3</v>
      </c>
      <c r="W48" s="10" t="e">
        <f>YTD!#REF!</f>
        <v>#REF!</v>
      </c>
      <c r="X48" s="10">
        <f>YTD!J52</f>
        <v>0</v>
      </c>
      <c r="Y48" s="10">
        <f t="shared" si="6"/>
        <v>-3.0000000000000001E-3</v>
      </c>
      <c r="Z48" s="10">
        <f t="shared" si="7"/>
        <v>-1</v>
      </c>
      <c r="AA48" s="13">
        <f>YTD!$I$4*Y48</f>
        <v>-1489.0530000000001</v>
      </c>
      <c r="AB48" s="10"/>
      <c r="AC48" s="10">
        <v>3.5000000000000001E-3</v>
      </c>
      <c r="AD48" s="10" t="e">
        <f>YTD!#REF!</f>
        <v>#REF!</v>
      </c>
      <c r="AE48" s="26">
        <f>YTD!M52</f>
        <v>0</v>
      </c>
      <c r="AF48" s="26">
        <f t="shared" si="8"/>
        <v>-3.5000000000000001E-3</v>
      </c>
      <c r="AG48" s="10">
        <f t="shared" si="9"/>
        <v>-1</v>
      </c>
      <c r="AH48" s="14">
        <f>YTD!$L$4*AF48</f>
        <v>-1129.6285</v>
      </c>
    </row>
    <row r="49" spans="1:34" x14ac:dyDescent="0.25">
      <c r="A49" s="8" t="s">
        <v>47</v>
      </c>
      <c r="B49" s="15">
        <v>1.0500000000000001E-2</v>
      </c>
      <c r="C49" s="15">
        <f>Total!C53</f>
        <v>3.6227473808037911E-2</v>
      </c>
      <c r="D49" s="15">
        <f t="shared" si="0"/>
        <v>2.5727473808037908E-2</v>
      </c>
      <c r="E49" s="15">
        <f t="shared" si="1"/>
        <v>2.4502356007655148</v>
      </c>
      <c r="F49" s="16">
        <f>Total!$A$2*D49</f>
        <v>69875.947499999995</v>
      </c>
      <c r="G49" s="15"/>
      <c r="H49" s="15">
        <v>5.4999999999999997E-3</v>
      </c>
      <c r="I49" s="15" t="e">
        <f>YTD!#REF!</f>
        <v>#REF!</v>
      </c>
      <c r="J49" s="15">
        <f>YTD!D53</f>
        <v>2.5987846070914724E-2</v>
      </c>
      <c r="K49" s="15">
        <f t="shared" si="2"/>
        <v>2.0487846070914723E-2</v>
      </c>
      <c r="L49" s="15">
        <f t="shared" si="3"/>
        <v>3.7250629219844953</v>
      </c>
      <c r="M49" s="17">
        <f>YTD!$C$4*K49</f>
        <v>26414.877499999999</v>
      </c>
      <c r="N49" s="15"/>
      <c r="O49" s="15">
        <v>5.0000000000000001E-3</v>
      </c>
      <c r="P49" s="15" t="e">
        <f>YTD!#REF!</f>
        <v>#REF!</v>
      </c>
      <c r="Q49" s="15">
        <f>YTD!G53</f>
        <v>1.6015259838580136E-2</v>
      </c>
      <c r="R49" s="15">
        <f t="shared" si="4"/>
        <v>1.1015259838580135E-2</v>
      </c>
      <c r="S49" s="15">
        <f t="shared" si="5"/>
        <v>2.2030519677160272</v>
      </c>
      <c r="T49" s="18">
        <f>YTD!$F$4*R49</f>
        <v>6692.9599999999991</v>
      </c>
      <c r="U49" s="15"/>
      <c r="V49" s="15">
        <v>1.2500000000000001E-2</v>
      </c>
      <c r="W49" s="15" t="e">
        <f>YTD!#REF!</f>
        <v>#REF!</v>
      </c>
      <c r="X49" s="15">
        <f>YTD!J53</f>
        <v>9.4116864879893458E-2</v>
      </c>
      <c r="Y49" s="15">
        <f t="shared" si="6"/>
        <v>8.1616864879893461E-2</v>
      </c>
      <c r="Z49" s="15">
        <f t="shared" si="7"/>
        <v>6.5293491903914767</v>
      </c>
      <c r="AA49" s="18">
        <f>YTD!$I$4*Y49</f>
        <v>40510.612499999996</v>
      </c>
      <c r="AB49" s="15"/>
      <c r="AC49" s="15">
        <v>8.5000000000000006E-3</v>
      </c>
      <c r="AD49" s="15" t="e">
        <f>YTD!#REF!</f>
        <v>#REF!</v>
      </c>
      <c r="AE49" s="25">
        <f>YTD!M53</f>
        <v>2.6156386812124517E-2</v>
      </c>
      <c r="AF49" s="25">
        <f t="shared" si="8"/>
        <v>1.7656386812124517E-2</v>
      </c>
      <c r="AG49" s="15">
        <f t="shared" si="9"/>
        <v>2.0772219778970018</v>
      </c>
      <c r="AH49" s="7">
        <f>YTD!$L$4*AF49</f>
        <v>5698.6165000000001</v>
      </c>
    </row>
    <row r="50" spans="1:34" s="9" customFormat="1" x14ac:dyDescent="0.25">
      <c r="A50" s="9" t="s">
        <v>48</v>
      </c>
      <c r="B50" s="10">
        <v>3.0000000000000001E-3</v>
      </c>
      <c r="C50" s="10">
        <f>Total!C54</f>
        <v>5.2724497929863899E-4</v>
      </c>
      <c r="D50" s="10">
        <f t="shared" si="0"/>
        <v>-2.4727550207013609E-3</v>
      </c>
      <c r="E50" s="10">
        <f t="shared" si="1"/>
        <v>-0.82425167356712026</v>
      </c>
      <c r="F50" s="11">
        <f>Total!$A$2*D50</f>
        <v>-6716.0149999999994</v>
      </c>
      <c r="G50" s="10"/>
      <c r="H50" s="10">
        <v>2E-3</v>
      </c>
      <c r="I50" s="10" t="e">
        <f>YTD!#REF!</f>
        <v>#REF!</v>
      </c>
      <c r="J50" s="10">
        <f>YTD!D54</f>
        <v>7.5002229900837279E-4</v>
      </c>
      <c r="K50" s="10">
        <f t="shared" si="2"/>
        <v>-1.2499777009916274E-3</v>
      </c>
      <c r="L50" s="10">
        <f t="shared" si="3"/>
        <v>-0.62498885049581365</v>
      </c>
      <c r="M50" s="12">
        <f>YTD!$C$4*K50</f>
        <v>-1611.5900000000001</v>
      </c>
      <c r="N50" s="10"/>
      <c r="O50" s="10">
        <v>1.5E-3</v>
      </c>
      <c r="P50" s="10" t="e">
        <f>YTD!#REF!</f>
        <v>#REF!</v>
      </c>
      <c r="Q50" s="10">
        <f>YTD!G54</f>
        <v>7.6529604613500809E-4</v>
      </c>
      <c r="R50" s="10">
        <f t="shared" si="4"/>
        <v>-7.3470395386499195E-4</v>
      </c>
      <c r="S50" s="10">
        <f t="shared" si="5"/>
        <v>-0.48980263590999462</v>
      </c>
      <c r="T50" s="13">
        <f>YTD!$F$4*R50</f>
        <v>-446.41200000000003</v>
      </c>
      <c r="U50" s="10"/>
      <c r="V50" s="10">
        <v>5.0000000000000001E-3</v>
      </c>
      <c r="W50" s="10" t="e">
        <f>YTD!#REF!</f>
        <v>#REF!</v>
      </c>
      <c r="X50" s="10">
        <f>YTD!J54</f>
        <v>0</v>
      </c>
      <c r="Y50" s="10">
        <f t="shared" si="6"/>
        <v>-5.0000000000000001E-3</v>
      </c>
      <c r="Z50" s="10">
        <f t="shared" si="7"/>
        <v>-1</v>
      </c>
      <c r="AA50" s="13">
        <f>YTD!$I$4*Y50</f>
        <v>-2481.7550000000001</v>
      </c>
      <c r="AB50" s="10"/>
      <c r="AC50" s="10">
        <v>2E-3</v>
      </c>
      <c r="AD50" s="10" t="e">
        <f>YTD!#REF!</f>
        <v>#REF!</v>
      </c>
      <c r="AE50" s="26">
        <f>YTD!M54</f>
        <v>0</v>
      </c>
      <c r="AF50" s="26">
        <f t="shared" si="8"/>
        <v>-2E-3</v>
      </c>
      <c r="AG50" s="10">
        <f t="shared" si="9"/>
        <v>-1</v>
      </c>
      <c r="AH50" s="14">
        <f>YTD!$L$4*AF50</f>
        <v>-645.50200000000007</v>
      </c>
    </row>
    <row r="51" spans="1:34" s="4" customFormat="1" x14ac:dyDescent="0.25">
      <c r="A51" s="4" t="s">
        <v>49</v>
      </c>
      <c r="B51" s="28">
        <v>0.13800000000000001</v>
      </c>
      <c r="C51" s="28">
        <f>Total!C55</f>
        <v>0.21147052380242304</v>
      </c>
      <c r="D51" s="28">
        <f t="shared" si="0"/>
        <v>7.3470523802423027E-2</v>
      </c>
      <c r="E51" s="28">
        <f t="shared" si="1"/>
        <v>0.53239510001755808</v>
      </c>
      <c r="F51" s="29">
        <f>Total!$A$2*D51</f>
        <v>199546.30999999994</v>
      </c>
      <c r="G51" s="34"/>
      <c r="H51" s="28">
        <v>0.12</v>
      </c>
      <c r="I51" s="28" t="e">
        <f>YTD!#REF!</f>
        <v>#REF!</v>
      </c>
      <c r="J51" s="28">
        <f>YTD!D55</f>
        <v>0.25278233453166266</v>
      </c>
      <c r="K51" s="28">
        <f t="shared" si="2"/>
        <v>0.13278233453166266</v>
      </c>
      <c r="L51" s="28">
        <f t="shared" si="3"/>
        <v>1.1065194544305221</v>
      </c>
      <c r="M51" s="30">
        <f>YTD!$C$4*K51</f>
        <v>171195.6</v>
      </c>
      <c r="N51" s="28"/>
      <c r="O51" s="28">
        <v>0.104</v>
      </c>
      <c r="P51" s="28" t="e">
        <f>YTD!#REF!</f>
        <v>#REF!</v>
      </c>
      <c r="Q51" s="28">
        <f>YTD!G55</f>
        <v>0.17682288580795513</v>
      </c>
      <c r="R51" s="28">
        <f t="shared" si="4"/>
        <v>7.2822885807955137E-2</v>
      </c>
      <c r="S51" s="28">
        <f t="shared" si="5"/>
        <v>0.70022005584572256</v>
      </c>
      <c r="T51" s="31">
        <f>YTD!$F$4*R51</f>
        <v>44247.768000000004</v>
      </c>
      <c r="U51" s="28"/>
      <c r="V51" s="28">
        <v>0.13650000000000001</v>
      </c>
      <c r="W51" s="28" t="e">
        <f>YTD!#REF!</f>
        <v>#REF!</v>
      </c>
      <c r="X51" s="28">
        <f>YTD!J55</f>
        <v>0.18581810049743025</v>
      </c>
      <c r="Y51" s="28">
        <f t="shared" si="6"/>
        <v>4.9318100497430239E-2</v>
      </c>
      <c r="Z51" s="28">
        <f t="shared" si="7"/>
        <v>0.36130476554893948</v>
      </c>
      <c r="AA51" s="31">
        <f>YTD!$I$4*Y51</f>
        <v>24479.088499999998</v>
      </c>
      <c r="AB51" s="28"/>
      <c r="AC51" s="28">
        <v>0.13200000000000001</v>
      </c>
      <c r="AD51" s="28" t="e">
        <f>YTD!#REF!</f>
        <v>#REF!</v>
      </c>
      <c r="AE51" s="32">
        <f>YTD!M55</f>
        <v>0.15111959374254455</v>
      </c>
      <c r="AF51" s="32">
        <f t="shared" si="8"/>
        <v>1.9119593742544544E-2</v>
      </c>
      <c r="AG51" s="28">
        <f t="shared" si="9"/>
        <v>0.14484540714048896</v>
      </c>
      <c r="AH51" s="33">
        <f>YTD!$L$4*AF51</f>
        <v>6170.867999999994</v>
      </c>
    </row>
    <row r="52" spans="1:34" s="19" customFormat="1" x14ac:dyDescent="0.25">
      <c r="A52" s="19" t="s">
        <v>50</v>
      </c>
      <c r="B52" s="20">
        <v>0.60750000000000004</v>
      </c>
      <c r="C52" s="20">
        <f>Total!C56</f>
        <v>0.57502618735974342</v>
      </c>
      <c r="D52" s="20">
        <f t="shared" si="0"/>
        <v>-3.2473812640256616E-2</v>
      </c>
      <c r="E52" s="20">
        <f t="shared" si="1"/>
        <v>-5.3454835621821586E-2</v>
      </c>
      <c r="F52" s="21">
        <f>Total!$A$2*D52</f>
        <v>-88199.037500000166</v>
      </c>
      <c r="G52" s="20"/>
      <c r="H52" s="20">
        <v>0.46700000000000003</v>
      </c>
      <c r="I52" s="20" t="e">
        <f>YTD!#REF!</f>
        <v>#REF!</v>
      </c>
      <c r="J52" s="20">
        <f>YTD!D56</f>
        <v>0.54900546422657348</v>
      </c>
      <c r="K52" s="20">
        <f t="shared" si="2"/>
        <v>8.2005464226573455E-2</v>
      </c>
      <c r="L52" s="20">
        <f t="shared" si="3"/>
        <v>0.1756005657956605</v>
      </c>
      <c r="M52" s="22">
        <f>YTD!$C$4*K52</f>
        <v>105729.23500000002</v>
      </c>
      <c r="N52" s="20"/>
      <c r="O52" s="20">
        <v>0.42749999999999999</v>
      </c>
      <c r="P52" s="20" t="e">
        <f>YTD!#REF!</f>
        <v>#REF!</v>
      </c>
      <c r="Q52" s="20">
        <f>YTD!G56</f>
        <v>0.33695738041632106</v>
      </c>
      <c r="R52" s="20">
        <f t="shared" si="4"/>
        <v>-9.0542619583678929E-2</v>
      </c>
      <c r="S52" s="20">
        <f t="shared" si="5"/>
        <v>-0.21179560136533082</v>
      </c>
      <c r="T52" s="23">
        <f>YTD!$F$4*R52</f>
        <v>-55014.419999999984</v>
      </c>
      <c r="U52" s="20"/>
      <c r="V52" s="20">
        <v>0.70450000000000002</v>
      </c>
      <c r="W52" s="20" t="e">
        <f>YTD!#REF!</f>
        <v>#REF!</v>
      </c>
      <c r="X52" s="20">
        <f>YTD!J56</f>
        <v>0.8095138319455385</v>
      </c>
      <c r="Y52" s="20">
        <f t="shared" si="6"/>
        <v>0.10501383194553848</v>
      </c>
      <c r="Z52" s="20">
        <f t="shared" si="7"/>
        <v>0.14906150737478849</v>
      </c>
      <c r="AA52" s="23">
        <f>YTD!$I$4*Y52</f>
        <v>52123.720499999974</v>
      </c>
      <c r="AB52" s="20"/>
      <c r="AC52" s="20">
        <v>0.5635</v>
      </c>
      <c r="AD52" s="20" t="e">
        <f>YTD!#REF!</f>
        <v>#REF!</v>
      </c>
      <c r="AE52" s="27">
        <f>YTD!M56</f>
        <v>0.7665444878559633</v>
      </c>
      <c r="AF52" s="27">
        <f t="shared" si="8"/>
        <v>0.2030444878559633</v>
      </c>
      <c r="AG52" s="20">
        <f t="shared" si="9"/>
        <v>0.36032739637260569</v>
      </c>
      <c r="AH52" s="24">
        <f>YTD!$L$4*AF52</f>
        <v>65532.811500000011</v>
      </c>
    </row>
    <row r="53" spans="1:34" s="4" customFormat="1" x14ac:dyDescent="0.25">
      <c r="A53" s="4" t="s">
        <v>51</v>
      </c>
      <c r="B53" s="28">
        <v>0.8105</v>
      </c>
      <c r="C53" s="28">
        <f>Total!C57</f>
        <v>0.80932693422876611</v>
      </c>
      <c r="D53" s="28">
        <f t="shared" si="0"/>
        <v>-1.1730657712338832E-3</v>
      </c>
      <c r="E53" s="28">
        <f t="shared" si="1"/>
        <v>-1.4473359299616078E-3</v>
      </c>
      <c r="F53" s="29">
        <f>Total!$A$2*D53</f>
        <v>-3186.052500000083</v>
      </c>
      <c r="G53" s="28"/>
      <c r="H53" s="28">
        <v>0.82050000000000001</v>
      </c>
      <c r="I53" s="28" t="e">
        <f>YTD!#REF!</f>
        <v>#REF!</v>
      </c>
      <c r="J53" s="28">
        <f>YTD!D57</f>
        <v>0.91147254895117102</v>
      </c>
      <c r="K53" s="28">
        <f t="shared" si="2"/>
        <v>9.0972548951171017E-2</v>
      </c>
      <c r="L53" s="28">
        <f t="shared" si="3"/>
        <v>0.11087452644871544</v>
      </c>
      <c r="M53" s="30">
        <f>YTD!$C$4*K53</f>
        <v>117290.45250000004</v>
      </c>
      <c r="N53" s="28"/>
      <c r="O53" s="28">
        <v>0.77300000000000002</v>
      </c>
      <c r="P53" s="28" t="e">
        <f>YTD!#REF!</f>
        <v>#REF!</v>
      </c>
      <c r="Q53" s="28">
        <f>YTD!G57</f>
        <v>0.61515483667101156</v>
      </c>
      <c r="R53" s="28">
        <f t="shared" si="4"/>
        <v>-0.15784516332898846</v>
      </c>
      <c r="S53" s="28">
        <f t="shared" si="5"/>
        <v>-0.20419814143465517</v>
      </c>
      <c r="T53" s="31">
        <f>YTD!$F$4*R53</f>
        <v>-95907.984000000026</v>
      </c>
      <c r="U53" s="28"/>
      <c r="V53" s="28">
        <v>0.70550000000000002</v>
      </c>
      <c r="W53" s="28" t="e">
        <f>YTD!#REF!</f>
        <v>#REF!</v>
      </c>
      <c r="X53" s="28">
        <f>YTD!J57</f>
        <v>0.8095138319455385</v>
      </c>
      <c r="Y53" s="28">
        <f t="shared" si="6"/>
        <v>0.10401383194553848</v>
      </c>
      <c r="Z53" s="28">
        <f t="shared" si="7"/>
        <v>0.14743278801635504</v>
      </c>
      <c r="AA53" s="31">
        <f>YTD!$I$4*Y53</f>
        <v>51627.369499999972</v>
      </c>
      <c r="AB53" s="28"/>
      <c r="AC53" s="28">
        <v>0.5635</v>
      </c>
      <c r="AD53" s="28" t="e">
        <f>YTD!#REF!</f>
        <v>#REF!</v>
      </c>
      <c r="AE53" s="32">
        <f>YTD!M57</f>
        <v>0.7665444878559633</v>
      </c>
      <c r="AF53" s="32">
        <f t="shared" si="8"/>
        <v>0.2030444878559633</v>
      </c>
      <c r="AG53" s="28">
        <f t="shared" si="9"/>
        <v>0.36032739637260569</v>
      </c>
      <c r="AH53" s="33">
        <f>YTD!$L$4*AF53</f>
        <v>65532.811500000011</v>
      </c>
    </row>
    <row r="54" spans="1:34" s="19" customFormat="1" x14ac:dyDescent="0.25">
      <c r="A54" s="19" t="s">
        <v>52</v>
      </c>
      <c r="B54" s="20">
        <v>0.1895</v>
      </c>
      <c r="C54" s="20">
        <f>Total!C58</f>
        <v>0.19067306577123386</v>
      </c>
      <c r="D54" s="20">
        <f t="shared" si="0"/>
        <v>1.1730657712338555E-3</v>
      </c>
      <c r="E54" s="20">
        <f t="shared" si="1"/>
        <v>6.1903206925269421E-3</v>
      </c>
      <c r="F54" s="21">
        <f>Total!$A$2*D54</f>
        <v>3186.0525000000075</v>
      </c>
      <c r="G54" s="20"/>
      <c r="H54" s="20">
        <v>0.17949999999999999</v>
      </c>
      <c r="I54" s="20" t="e">
        <f>YTD!#REF!</f>
        <v>#REF!</v>
      </c>
      <c r="J54" s="20">
        <f>YTD!D58</f>
        <v>8.8527451048829017E-2</v>
      </c>
      <c r="K54" s="20">
        <f t="shared" si="2"/>
        <v>-9.0972548951170976E-2</v>
      </c>
      <c r="L54" s="20">
        <f t="shared" si="3"/>
        <v>-0.50681085766669065</v>
      </c>
      <c r="M54" s="22">
        <f>YTD!$C$4*K54</f>
        <v>-117290.45249999998</v>
      </c>
      <c r="N54" s="20"/>
      <c r="O54" s="20">
        <v>0.22700000000000001</v>
      </c>
      <c r="P54" s="20" t="e">
        <f>YTD!#REF!</f>
        <v>#REF!</v>
      </c>
      <c r="Q54" s="20">
        <f>YTD!G58</f>
        <v>0.38484516332898844</v>
      </c>
      <c r="R54" s="20">
        <f t="shared" si="4"/>
        <v>0.15784516332898843</v>
      </c>
      <c r="S54" s="20">
        <f t="shared" si="5"/>
        <v>0.69535314241845125</v>
      </c>
      <c r="T54" s="23">
        <f>YTD!$F$4*R54</f>
        <v>95907.983999999997</v>
      </c>
      <c r="U54" s="20"/>
      <c r="V54" s="20">
        <v>0.29449999999999998</v>
      </c>
      <c r="W54" s="20" t="e">
        <f>YTD!#REF!</f>
        <v>#REF!</v>
      </c>
      <c r="X54" s="20">
        <f>YTD!J58</f>
        <v>0.19048616805446145</v>
      </c>
      <c r="Y54" s="20">
        <f t="shared" si="6"/>
        <v>-0.10401383194553854</v>
      </c>
      <c r="Z54" s="20">
        <f t="shared" si="7"/>
        <v>-0.35318788436515636</v>
      </c>
      <c r="AA54" s="23">
        <f>YTD!$I$4*Y54</f>
        <v>-51627.369500000001</v>
      </c>
      <c r="AB54" s="20"/>
      <c r="AC54" s="20">
        <v>0.4365</v>
      </c>
      <c r="AD54" s="20" t="e">
        <f>YTD!#REF!</f>
        <v>#REF!</v>
      </c>
      <c r="AE54" s="27">
        <f>YTD!M58</f>
        <v>0.23345551214403673</v>
      </c>
      <c r="AF54" s="27">
        <f t="shared" si="8"/>
        <v>-0.20304448785596327</v>
      </c>
      <c r="AG54" s="20">
        <f t="shared" si="9"/>
        <v>-0.46516492063221826</v>
      </c>
      <c r="AH54" s="24">
        <f>YTD!$L$4*AF54</f>
        <v>-65532.811500000003</v>
      </c>
    </row>
  </sheetData>
  <pageMargins left="0.7" right="0.7" top="0.75" bottom="0.75" header="0.3" footer="0.3"/>
  <pageSetup scale="78" fitToWidth="0" orientation="portrait" r:id="rId1"/>
  <colBreaks count="4" manualBreakCount="4">
    <brk id="7" max="1048575" man="1"/>
    <brk id="14" max="1048575" man="1"/>
    <brk id="21" max="1048575" man="1"/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Q8" sqref="Q8"/>
    </sheetView>
  </sheetViews>
  <sheetFormatPr defaultRowHeight="15" x14ac:dyDescent="0.25"/>
  <cols>
    <col min="1" max="1" width="32.140625" customWidth="1"/>
    <col min="4" max="5" width="8.85546875" style="2"/>
    <col min="7" max="8" width="8.85546875" style="2"/>
    <col min="10" max="11" width="8.85546875" style="2"/>
    <col min="13" max="13" width="8.85546875" style="2"/>
  </cols>
  <sheetData>
    <row r="1" spans="1:13" x14ac:dyDescent="0.25">
      <c r="A1" t="s">
        <v>52</v>
      </c>
      <c r="C1" t="s">
        <v>64</v>
      </c>
      <c r="F1" t="s">
        <v>61</v>
      </c>
      <c r="I1" t="s">
        <v>62</v>
      </c>
      <c r="L1" t="s">
        <v>63</v>
      </c>
    </row>
    <row r="2" spans="1:13" x14ac:dyDescent="0.25">
      <c r="A2" s="35">
        <v>2716005</v>
      </c>
      <c r="C2" t="s">
        <v>60</v>
      </c>
      <c r="F2" t="s">
        <v>60</v>
      </c>
      <c r="I2" t="s">
        <v>60</v>
      </c>
      <c r="L2" t="s">
        <v>60</v>
      </c>
    </row>
    <row r="3" spans="1:13" x14ac:dyDescent="0.25">
      <c r="A3" s="3" t="s">
        <v>58</v>
      </c>
      <c r="C3" s="36">
        <v>11707536</v>
      </c>
      <c r="F3" s="36">
        <v>4751232</v>
      </c>
      <c r="I3" s="36">
        <v>641045</v>
      </c>
      <c r="L3" s="36">
        <v>981142</v>
      </c>
    </row>
    <row r="4" spans="1:13" x14ac:dyDescent="0.25">
      <c r="A4" s="3" t="s">
        <v>72</v>
      </c>
      <c r="C4" s="36">
        <v>1289295</v>
      </c>
      <c r="F4" s="36">
        <v>607608</v>
      </c>
      <c r="I4" s="36">
        <v>496351</v>
      </c>
      <c r="L4" s="36">
        <v>322751</v>
      </c>
    </row>
    <row r="5" spans="1:13" x14ac:dyDescent="0.25">
      <c r="A5" s="1" t="s">
        <v>0</v>
      </c>
    </row>
    <row r="6" spans="1:13" x14ac:dyDescent="0.25">
      <c r="A6" t="s">
        <v>1</v>
      </c>
      <c r="C6" s="36">
        <v>234585</v>
      </c>
      <c r="D6" s="2">
        <f t="shared" ref="D6:D37" si="0">C6/$C$4</f>
        <v>0.18194827405675196</v>
      </c>
      <c r="F6" s="36">
        <v>112130</v>
      </c>
      <c r="G6" s="2">
        <f t="shared" ref="G6:G37" si="1">F6/$F$4</f>
        <v>0.18454332398520099</v>
      </c>
    </row>
    <row r="7" spans="1:13" x14ac:dyDescent="0.25">
      <c r="A7" t="s">
        <v>2</v>
      </c>
      <c r="C7" s="36">
        <v>-48636</v>
      </c>
      <c r="D7" s="2">
        <f t="shared" si="0"/>
        <v>-3.7722941607622767E-2</v>
      </c>
      <c r="F7" s="36"/>
      <c r="G7" s="2">
        <f t="shared" si="1"/>
        <v>0</v>
      </c>
    </row>
    <row r="8" spans="1:13" x14ac:dyDescent="0.25">
      <c r="A8" t="s">
        <v>3</v>
      </c>
      <c r="C8" s="36">
        <v>84739</v>
      </c>
      <c r="D8" s="2">
        <f t="shared" si="0"/>
        <v>6.5725066800072909E-2</v>
      </c>
      <c r="F8" s="36">
        <v>33045</v>
      </c>
      <c r="G8" s="2">
        <f t="shared" si="1"/>
        <v>5.4385393214045896E-2</v>
      </c>
    </row>
    <row r="9" spans="1:13" x14ac:dyDescent="0.25">
      <c r="A9" t="s">
        <v>4</v>
      </c>
      <c r="C9" s="36">
        <v>-37432</v>
      </c>
      <c r="D9" s="2">
        <f t="shared" si="0"/>
        <v>-2.9032921092535066E-2</v>
      </c>
      <c r="F9" s="36"/>
      <c r="G9" s="2">
        <f t="shared" si="1"/>
        <v>0</v>
      </c>
    </row>
    <row r="10" spans="1:13" x14ac:dyDescent="0.25">
      <c r="A10" t="s">
        <v>5</v>
      </c>
      <c r="C10" s="36">
        <v>291</v>
      </c>
      <c r="D10" s="2">
        <f t="shared" si="0"/>
        <v>2.2570474561679058E-4</v>
      </c>
      <c r="F10" s="36"/>
      <c r="G10" s="2">
        <f t="shared" si="1"/>
        <v>0</v>
      </c>
    </row>
    <row r="11" spans="1:13" x14ac:dyDescent="0.25">
      <c r="A11" t="s">
        <v>57</v>
      </c>
      <c r="C11" s="36">
        <v>20276</v>
      </c>
      <c r="D11" s="2">
        <f t="shared" si="0"/>
        <v>1.5726424131017339E-2</v>
      </c>
      <c r="F11" s="36">
        <v>7029</v>
      </c>
      <c r="G11" s="2">
        <f t="shared" si="1"/>
        <v>1.1568313781253703E-2</v>
      </c>
    </row>
    <row r="12" spans="1:13" x14ac:dyDescent="0.25">
      <c r="A12" t="s">
        <v>6</v>
      </c>
      <c r="C12" s="36"/>
      <c r="D12" s="2">
        <f t="shared" si="0"/>
        <v>0</v>
      </c>
      <c r="F12" s="36"/>
      <c r="G12" s="2">
        <f t="shared" si="1"/>
        <v>0</v>
      </c>
    </row>
    <row r="13" spans="1:13" x14ac:dyDescent="0.25">
      <c r="A13" t="s">
        <v>7</v>
      </c>
      <c r="C13" s="36">
        <v>213504</v>
      </c>
      <c r="D13" s="2">
        <f t="shared" si="0"/>
        <v>0.1655974776912964</v>
      </c>
      <c r="F13" s="36">
        <v>16831</v>
      </c>
      <c r="G13" s="2">
        <f t="shared" si="1"/>
        <v>2.7700425274189939E-2</v>
      </c>
    </row>
    <row r="14" spans="1:13" x14ac:dyDescent="0.25">
      <c r="A14" s="1" t="s">
        <v>8</v>
      </c>
      <c r="C14" s="36">
        <v>467327</v>
      </c>
      <c r="D14" s="2">
        <f t="shared" si="0"/>
        <v>0.36246708472459754</v>
      </c>
      <c r="F14" s="36">
        <v>169035</v>
      </c>
      <c r="G14" s="2">
        <f t="shared" si="1"/>
        <v>0.2781974562546905</v>
      </c>
    </row>
    <row r="15" spans="1:13" x14ac:dyDescent="0.25">
      <c r="A15" t="s">
        <v>9</v>
      </c>
      <c r="C15" s="36">
        <v>51892</v>
      </c>
      <c r="D15" s="2">
        <f t="shared" si="0"/>
        <v>4.0248352781946724E-2</v>
      </c>
      <c r="F15" s="36">
        <v>17014</v>
      </c>
      <c r="G15" s="2">
        <f t="shared" si="1"/>
        <v>2.8001606298797908E-2</v>
      </c>
      <c r="I15" s="36">
        <v>8507</v>
      </c>
      <c r="J15" s="2">
        <f t="shared" ref="J15:J58" si="2">I15/$I$4</f>
        <v>1.7139081013234587E-2</v>
      </c>
      <c r="L15" s="36">
        <v>7656</v>
      </c>
      <c r="M15" s="2">
        <f>L15/$L$4</f>
        <v>2.3721072901400769E-2</v>
      </c>
    </row>
    <row r="16" spans="1:13" x14ac:dyDescent="0.25">
      <c r="A16" t="s">
        <v>10</v>
      </c>
      <c r="C16" s="36">
        <v>165780</v>
      </c>
      <c r="D16" s="2">
        <f t="shared" si="0"/>
        <v>0.12858189941014275</v>
      </c>
      <c r="F16" s="36">
        <v>44615</v>
      </c>
      <c r="G16" s="2">
        <f t="shared" si="1"/>
        <v>7.3427275480243845E-2</v>
      </c>
      <c r="I16" s="36">
        <v>22621</v>
      </c>
      <c r="J16" s="2">
        <f t="shared" si="2"/>
        <v>4.5574603456022052E-2</v>
      </c>
      <c r="L16" s="36">
        <v>22621</v>
      </c>
      <c r="M16" s="2">
        <f t="shared" ref="M16:M58" si="3">L16/$L$4</f>
        <v>7.0088086481529102E-2</v>
      </c>
    </row>
    <row r="17" spans="1:13" x14ac:dyDescent="0.25">
      <c r="A17" t="s">
        <v>11</v>
      </c>
      <c r="C17" s="36"/>
      <c r="D17" s="2">
        <f t="shared" si="0"/>
        <v>0</v>
      </c>
      <c r="F17" s="36"/>
      <c r="G17" s="2">
        <f t="shared" si="1"/>
        <v>0</v>
      </c>
      <c r="I17" s="36"/>
      <c r="J17" s="2">
        <f t="shared" si="2"/>
        <v>0</v>
      </c>
      <c r="L17" s="36"/>
      <c r="M17" s="2">
        <f t="shared" si="3"/>
        <v>0</v>
      </c>
    </row>
    <row r="18" spans="1:13" x14ac:dyDescent="0.25">
      <c r="A18" t="s">
        <v>12</v>
      </c>
      <c r="C18" s="36">
        <v>14216</v>
      </c>
      <c r="D18" s="2">
        <f t="shared" si="0"/>
        <v>1.1026180974873866E-2</v>
      </c>
      <c r="F18" s="36"/>
      <c r="G18" s="2">
        <f t="shared" si="1"/>
        <v>0</v>
      </c>
      <c r="I18" s="36">
        <v>199900</v>
      </c>
      <c r="J18" s="2">
        <f t="shared" si="2"/>
        <v>0.40273919061309438</v>
      </c>
      <c r="L18" s="36">
        <v>125357</v>
      </c>
      <c r="M18" s="2">
        <f t="shared" si="3"/>
        <v>0.38840158512289658</v>
      </c>
    </row>
    <row r="19" spans="1:13" x14ac:dyDescent="0.25">
      <c r="A19" t="s">
        <v>13</v>
      </c>
      <c r="C19" s="36">
        <v>52923</v>
      </c>
      <c r="D19" s="2">
        <f t="shared" si="0"/>
        <v>4.1048014612637136E-2</v>
      </c>
      <c r="F19" s="36">
        <v>12646</v>
      </c>
      <c r="G19" s="2">
        <f t="shared" si="1"/>
        <v>2.0812760858974867E-2</v>
      </c>
      <c r="I19" s="36">
        <v>29236</v>
      </c>
      <c r="J19" s="2">
        <f t="shared" si="2"/>
        <v>5.89018658167305E-2</v>
      </c>
      <c r="L19" s="36">
        <v>14520</v>
      </c>
      <c r="M19" s="2">
        <f t="shared" si="3"/>
        <v>4.4988241709553185E-2</v>
      </c>
    </row>
    <row r="20" spans="1:13" x14ac:dyDescent="0.25">
      <c r="A20" t="s">
        <v>14</v>
      </c>
      <c r="C20" s="36">
        <v>17176</v>
      </c>
      <c r="D20" s="2">
        <f t="shared" si="0"/>
        <v>1.3322009315168368E-2</v>
      </c>
      <c r="F20" s="36">
        <v>4952</v>
      </c>
      <c r="G20" s="2">
        <f t="shared" si="1"/>
        <v>8.1499914418506677E-3</v>
      </c>
      <c r="I20" s="36">
        <v>2579</v>
      </c>
      <c r="J20" s="2">
        <f t="shared" si="2"/>
        <v>5.1959198228672858E-3</v>
      </c>
      <c r="L20" s="36">
        <v>2228</v>
      </c>
      <c r="M20" s="2">
        <f t="shared" si="3"/>
        <v>6.9031544441380509E-3</v>
      </c>
    </row>
    <row r="21" spans="1:13" x14ac:dyDescent="0.25">
      <c r="A21" t="s">
        <v>15</v>
      </c>
      <c r="C21" s="36">
        <v>16165</v>
      </c>
      <c r="D21" s="2">
        <f t="shared" si="0"/>
        <v>1.2537859838128589E-2</v>
      </c>
      <c r="F21" s="36">
        <v>5300</v>
      </c>
      <c r="G21" s="2">
        <f t="shared" si="1"/>
        <v>8.7227291279904154E-3</v>
      </c>
      <c r="I21" s="36">
        <v>12650</v>
      </c>
      <c r="J21" s="2">
        <f t="shared" si="2"/>
        <v>2.5485996804680559E-2</v>
      </c>
      <c r="L21" s="36">
        <v>2385</v>
      </c>
      <c r="M21" s="2">
        <f t="shared" si="3"/>
        <v>7.3895975535319802E-3</v>
      </c>
    </row>
    <row r="22" spans="1:13" x14ac:dyDescent="0.25">
      <c r="A22" s="1" t="s">
        <v>16</v>
      </c>
      <c r="C22" s="36">
        <v>318152</v>
      </c>
      <c r="D22" s="2">
        <f t="shared" si="0"/>
        <v>0.24676431693289744</v>
      </c>
      <c r="F22" s="36">
        <v>84527</v>
      </c>
      <c r="G22" s="2">
        <f t="shared" si="1"/>
        <v>0.13911436320785769</v>
      </c>
      <c r="I22" s="36">
        <v>275493</v>
      </c>
      <c r="J22" s="2">
        <f t="shared" si="2"/>
        <v>0.55503665752662934</v>
      </c>
      <c r="L22" s="36">
        <v>174767</v>
      </c>
      <c r="M22" s="2">
        <f t="shared" si="3"/>
        <v>0.54149173821304963</v>
      </c>
    </row>
    <row r="23" spans="1:13" x14ac:dyDescent="0.25">
      <c r="A23" t="s">
        <v>17</v>
      </c>
      <c r="C23" s="36"/>
      <c r="D23" s="2">
        <f t="shared" si="0"/>
        <v>0</v>
      </c>
      <c r="F23" s="36"/>
      <c r="G23" s="2">
        <f t="shared" si="1"/>
        <v>0</v>
      </c>
      <c r="I23" s="36">
        <v>6379</v>
      </c>
      <c r="J23" s="2">
        <f t="shared" si="2"/>
        <v>1.2851792380795042E-2</v>
      </c>
      <c r="L23" s="36">
        <v>1057</v>
      </c>
      <c r="M23" s="2">
        <f t="shared" si="3"/>
        <v>3.2749704880852422E-3</v>
      </c>
    </row>
    <row r="24" spans="1:13" x14ac:dyDescent="0.25">
      <c r="A24" t="s">
        <v>18</v>
      </c>
      <c r="C24" s="36">
        <v>6483</v>
      </c>
      <c r="D24" s="2">
        <f t="shared" si="0"/>
        <v>5.028329435854479E-3</v>
      </c>
      <c r="F24" s="36">
        <v>757</v>
      </c>
      <c r="G24" s="2">
        <f t="shared" si="1"/>
        <v>1.2458690471488197E-3</v>
      </c>
      <c r="I24" s="36">
        <v>1936</v>
      </c>
      <c r="J24" s="2">
        <f t="shared" si="2"/>
        <v>3.9004655979337204E-3</v>
      </c>
      <c r="L24" s="36">
        <v>646</v>
      </c>
      <c r="M24" s="2">
        <f t="shared" si="3"/>
        <v>2.0015429851495425E-3</v>
      </c>
    </row>
    <row r="25" spans="1:13" x14ac:dyDescent="0.25">
      <c r="A25" t="s">
        <v>19</v>
      </c>
      <c r="C25" s="36"/>
      <c r="D25" s="2">
        <f t="shared" si="0"/>
        <v>0</v>
      </c>
      <c r="F25" s="36"/>
      <c r="G25" s="2">
        <f t="shared" si="1"/>
        <v>0</v>
      </c>
      <c r="I25" s="36">
        <v>-867</v>
      </c>
      <c r="J25" s="2">
        <f t="shared" si="2"/>
        <v>-1.7467477651903593E-3</v>
      </c>
      <c r="L25" s="36">
        <v>4007</v>
      </c>
      <c r="M25" s="2">
        <f t="shared" si="3"/>
        <v>1.2415143562684547E-2</v>
      </c>
    </row>
    <row r="26" spans="1:13" x14ac:dyDescent="0.25">
      <c r="A26" t="s">
        <v>20</v>
      </c>
      <c r="C26" s="36"/>
      <c r="D26" s="2">
        <f t="shared" si="0"/>
        <v>0</v>
      </c>
      <c r="F26" s="36"/>
      <c r="G26" s="2">
        <f t="shared" si="1"/>
        <v>0</v>
      </c>
      <c r="I26" s="36">
        <v>20232</v>
      </c>
      <c r="J26" s="2">
        <f t="shared" si="2"/>
        <v>4.076147726105115E-2</v>
      </c>
      <c r="L26" s="36">
        <v>6807</v>
      </c>
      <c r="M26" s="2">
        <f t="shared" si="3"/>
        <v>2.1090562074168633E-2</v>
      </c>
    </row>
    <row r="27" spans="1:13" x14ac:dyDescent="0.25">
      <c r="A27" t="s">
        <v>21</v>
      </c>
      <c r="C27" s="36"/>
      <c r="D27" s="2">
        <f t="shared" si="0"/>
        <v>0</v>
      </c>
      <c r="F27" s="36"/>
      <c r="G27" s="2">
        <f t="shared" si="1"/>
        <v>0</v>
      </c>
      <c r="I27" s="36"/>
      <c r="J27" s="2">
        <f t="shared" si="2"/>
        <v>0</v>
      </c>
      <c r="L27" s="36"/>
      <c r="M27" s="2">
        <f t="shared" si="3"/>
        <v>0</v>
      </c>
    </row>
    <row r="28" spans="1:13" x14ac:dyDescent="0.25">
      <c r="A28" t="s">
        <v>22</v>
      </c>
      <c r="C28" s="36"/>
      <c r="D28" s="2">
        <f t="shared" si="0"/>
        <v>0</v>
      </c>
      <c r="F28" s="36"/>
      <c r="G28" s="2">
        <f t="shared" si="1"/>
        <v>0</v>
      </c>
      <c r="I28" s="36"/>
      <c r="J28" s="2">
        <f t="shared" si="2"/>
        <v>0</v>
      </c>
      <c r="L28" s="36"/>
      <c r="M28" s="2">
        <f t="shared" si="3"/>
        <v>0</v>
      </c>
    </row>
    <row r="29" spans="1:13" x14ac:dyDescent="0.25">
      <c r="A29" t="s">
        <v>23</v>
      </c>
      <c r="C29" s="36"/>
      <c r="D29" s="2">
        <f t="shared" si="0"/>
        <v>0</v>
      </c>
      <c r="F29" s="36"/>
      <c r="G29" s="2">
        <f t="shared" si="1"/>
        <v>0</v>
      </c>
      <c r="I29" s="36">
        <v>-8047</v>
      </c>
      <c r="J29" s="2">
        <f t="shared" si="2"/>
        <v>-1.6212317493064385E-2</v>
      </c>
      <c r="L29" s="36">
        <v>93</v>
      </c>
      <c r="M29" s="2">
        <f t="shared" si="3"/>
        <v>2.881478291314357E-4</v>
      </c>
    </row>
    <row r="30" spans="1:13" x14ac:dyDescent="0.25">
      <c r="A30" t="s">
        <v>24</v>
      </c>
      <c r="C30" s="36"/>
      <c r="D30" s="2">
        <f t="shared" si="0"/>
        <v>0</v>
      </c>
      <c r="F30" s="36"/>
      <c r="G30" s="2">
        <f t="shared" si="1"/>
        <v>0</v>
      </c>
      <c r="I30" s="36">
        <v>-647</v>
      </c>
      <c r="J30" s="2">
        <f t="shared" si="2"/>
        <v>-1.3035130381524366E-3</v>
      </c>
      <c r="L30" s="36"/>
      <c r="M30" s="2">
        <f t="shared" si="3"/>
        <v>0</v>
      </c>
    </row>
    <row r="31" spans="1:13" x14ac:dyDescent="0.25">
      <c r="A31" t="s">
        <v>25</v>
      </c>
      <c r="C31" s="36"/>
      <c r="D31" s="2">
        <f t="shared" si="0"/>
        <v>0</v>
      </c>
      <c r="F31" s="36"/>
      <c r="G31" s="2">
        <f t="shared" si="1"/>
        <v>0</v>
      </c>
      <c r="I31" s="36"/>
      <c r="J31" s="2">
        <f t="shared" si="2"/>
        <v>0</v>
      </c>
      <c r="L31" s="36"/>
      <c r="M31" s="2">
        <f t="shared" si="3"/>
        <v>0</v>
      </c>
    </row>
    <row r="32" spans="1:13" x14ac:dyDescent="0.25">
      <c r="A32" t="s">
        <v>26</v>
      </c>
      <c r="C32" s="36"/>
      <c r="D32" s="2">
        <f t="shared" si="0"/>
        <v>0</v>
      </c>
      <c r="F32" s="36"/>
      <c r="G32" s="2">
        <f t="shared" si="1"/>
        <v>0</v>
      </c>
      <c r="I32" s="36"/>
      <c r="J32" s="2">
        <f t="shared" si="2"/>
        <v>0</v>
      </c>
      <c r="L32" s="36"/>
      <c r="M32" s="2">
        <f t="shared" si="3"/>
        <v>0</v>
      </c>
    </row>
    <row r="33" spans="1:13" x14ac:dyDescent="0.25">
      <c r="A33" t="s">
        <v>27</v>
      </c>
      <c r="C33" s="36"/>
      <c r="D33" s="2">
        <f t="shared" si="0"/>
        <v>0</v>
      </c>
      <c r="F33" s="36"/>
      <c r="G33" s="2">
        <f t="shared" si="1"/>
        <v>0</v>
      </c>
      <c r="I33" s="36"/>
      <c r="J33" s="2">
        <f t="shared" si="2"/>
        <v>0</v>
      </c>
      <c r="L33" s="36"/>
      <c r="M33" s="2">
        <f t="shared" si="3"/>
        <v>0</v>
      </c>
    </row>
    <row r="34" spans="1:13" x14ac:dyDescent="0.25">
      <c r="A34" t="s">
        <v>28</v>
      </c>
      <c r="C34" s="36">
        <v>12547</v>
      </c>
      <c r="D34" s="2">
        <f t="shared" si="0"/>
        <v>9.7316750627280801E-3</v>
      </c>
      <c r="F34" s="36">
        <v>5695</v>
      </c>
      <c r="G34" s="2">
        <f t="shared" si="1"/>
        <v>9.3728193177180022E-3</v>
      </c>
      <c r="I34" s="36">
        <v>2673</v>
      </c>
      <c r="J34" s="2">
        <f t="shared" si="2"/>
        <v>5.3853019335107612E-3</v>
      </c>
      <c r="L34" s="36">
        <v>3047</v>
      </c>
      <c r="M34" s="2">
        <f t="shared" si="3"/>
        <v>9.4407143587471459E-3</v>
      </c>
    </row>
    <row r="35" spans="1:13" x14ac:dyDescent="0.25">
      <c r="A35" t="s">
        <v>29</v>
      </c>
      <c r="C35" s="36">
        <v>5053</v>
      </c>
      <c r="D35" s="2">
        <f t="shared" si="0"/>
        <v>3.919196149833824E-3</v>
      </c>
      <c r="F35" s="36">
        <v>1657</v>
      </c>
      <c r="G35" s="2">
        <f t="shared" si="1"/>
        <v>2.7270872009585129E-3</v>
      </c>
      <c r="I35" s="36">
        <v>828</v>
      </c>
      <c r="J35" s="2">
        <f t="shared" si="2"/>
        <v>1.6681743363063637E-3</v>
      </c>
      <c r="L35" s="36">
        <v>746</v>
      </c>
      <c r="M35" s="2">
        <f t="shared" si="3"/>
        <v>2.3113793605596886E-3</v>
      </c>
    </row>
    <row r="36" spans="1:13" x14ac:dyDescent="0.25">
      <c r="A36" t="s">
        <v>30</v>
      </c>
      <c r="C36" s="36"/>
      <c r="D36" s="2">
        <f t="shared" si="0"/>
        <v>0</v>
      </c>
      <c r="F36" s="36"/>
      <c r="G36" s="2">
        <f t="shared" si="1"/>
        <v>0</v>
      </c>
      <c r="I36" s="36">
        <v>625</v>
      </c>
      <c r="J36" s="2">
        <f t="shared" si="2"/>
        <v>1.2591895654486443E-3</v>
      </c>
      <c r="L36" s="36">
        <v>1097</v>
      </c>
      <c r="M36" s="2">
        <f t="shared" si="3"/>
        <v>3.3989050382493007E-3</v>
      </c>
    </row>
    <row r="37" spans="1:13" x14ac:dyDescent="0.25">
      <c r="A37" t="s">
        <v>31</v>
      </c>
      <c r="C37" s="36">
        <v>19714</v>
      </c>
      <c r="D37" s="2">
        <f t="shared" si="0"/>
        <v>1.5290526993434396E-2</v>
      </c>
      <c r="F37" s="36">
        <v>2956</v>
      </c>
      <c r="G37" s="2">
        <f t="shared" si="1"/>
        <v>4.8649787362905032E-3</v>
      </c>
      <c r="I37" s="36">
        <v>8608</v>
      </c>
      <c r="J37" s="2">
        <f t="shared" si="2"/>
        <v>1.7342566047011086E-2</v>
      </c>
      <c r="L37" s="36">
        <v>2050</v>
      </c>
      <c r="M37" s="2">
        <f t="shared" si="3"/>
        <v>6.3516456959079913E-3</v>
      </c>
    </row>
    <row r="38" spans="1:13" x14ac:dyDescent="0.25">
      <c r="A38" t="s">
        <v>32</v>
      </c>
      <c r="C38" s="36">
        <v>4716</v>
      </c>
      <c r="D38" s="2">
        <f t="shared" ref="D38:D69" si="4">C38/$C$4</f>
        <v>3.6578129908205648E-3</v>
      </c>
      <c r="F38" s="36">
        <v>1707</v>
      </c>
      <c r="G38" s="2">
        <f t="shared" ref="G38:G69" si="5">F38/$F$4</f>
        <v>2.8093770983923846E-3</v>
      </c>
      <c r="I38" s="36">
        <v>2359</v>
      </c>
      <c r="J38" s="2">
        <f t="shared" si="2"/>
        <v>4.7526850958293631E-3</v>
      </c>
      <c r="L38" s="36">
        <v>4312</v>
      </c>
      <c r="M38" s="2">
        <f t="shared" si="3"/>
        <v>1.3360144507685492E-2</v>
      </c>
    </row>
    <row r="39" spans="1:13" x14ac:dyDescent="0.25">
      <c r="A39" t="s">
        <v>33</v>
      </c>
      <c r="C39" s="36">
        <v>15254</v>
      </c>
      <c r="D39" s="2">
        <f t="shared" si="4"/>
        <v>1.1831272129342004E-2</v>
      </c>
      <c r="F39" s="36"/>
      <c r="G39" s="2">
        <f t="shared" si="5"/>
        <v>0</v>
      </c>
      <c r="I39" s="36"/>
      <c r="J39" s="2">
        <f t="shared" si="2"/>
        <v>0</v>
      </c>
      <c r="L39" s="36"/>
      <c r="M39" s="2">
        <f t="shared" si="3"/>
        <v>0</v>
      </c>
    </row>
    <row r="40" spans="1:13" x14ac:dyDescent="0.25">
      <c r="A40" s="1" t="s">
        <v>34</v>
      </c>
      <c r="C40" s="36">
        <v>63767</v>
      </c>
      <c r="D40" s="2">
        <f t="shared" si="4"/>
        <v>4.9458812762013346E-2</v>
      </c>
      <c r="F40" s="36">
        <v>12772</v>
      </c>
      <c r="G40" s="2">
        <f t="shared" si="5"/>
        <v>2.1020131400508221E-2</v>
      </c>
      <c r="I40" s="36">
        <v>34079</v>
      </c>
      <c r="J40" s="2">
        <f t="shared" si="2"/>
        <v>6.865907392147895E-2</v>
      </c>
      <c r="L40" s="36">
        <v>23862</v>
      </c>
      <c r="M40" s="2">
        <f t="shared" si="3"/>
        <v>7.3933155900369016E-2</v>
      </c>
    </row>
    <row r="41" spans="1:13" x14ac:dyDescent="0.25">
      <c r="A41" t="s">
        <v>35</v>
      </c>
      <c r="C41" s="36">
        <v>158600</v>
      </c>
      <c r="D41" s="2">
        <f t="shared" si="4"/>
        <v>0.12301296444956353</v>
      </c>
      <c r="F41" s="36">
        <v>52000</v>
      </c>
      <c r="G41" s="2">
        <f t="shared" si="5"/>
        <v>8.5581493331226707E-2</v>
      </c>
      <c r="I41" s="36">
        <v>26000</v>
      </c>
      <c r="J41" s="2">
        <f t="shared" si="2"/>
        <v>5.2382285922663599E-2</v>
      </c>
      <c r="L41" s="36">
        <v>23400</v>
      </c>
      <c r="M41" s="2">
        <f t="shared" si="3"/>
        <v>7.2501711845974134E-2</v>
      </c>
    </row>
    <row r="42" spans="1:13" x14ac:dyDescent="0.25">
      <c r="A42" t="s">
        <v>36</v>
      </c>
      <c r="C42" s="36">
        <v>924</v>
      </c>
      <c r="D42" s="2">
        <f t="shared" si="4"/>
        <v>7.1667073865949997E-4</v>
      </c>
      <c r="F42" s="36">
        <v>924</v>
      </c>
      <c r="G42" s="2">
        <f t="shared" si="5"/>
        <v>1.5207173045779516E-3</v>
      </c>
      <c r="I42" s="36">
        <v>924</v>
      </c>
      <c r="J42" s="2">
        <f t="shared" si="2"/>
        <v>1.8615858535592756E-3</v>
      </c>
      <c r="L42" s="36">
        <v>924</v>
      </c>
      <c r="M42" s="2">
        <f t="shared" si="3"/>
        <v>2.8628881087897481E-3</v>
      </c>
    </row>
    <row r="43" spans="1:13" x14ac:dyDescent="0.25">
      <c r="A43" t="s">
        <v>37</v>
      </c>
      <c r="C43" s="36">
        <v>14631</v>
      </c>
      <c r="D43" s="2">
        <f t="shared" si="4"/>
        <v>1.1348062313124614E-2</v>
      </c>
      <c r="F43" s="36">
        <v>4622</v>
      </c>
      <c r="G43" s="2">
        <f t="shared" si="5"/>
        <v>7.606878118787113E-3</v>
      </c>
      <c r="I43" s="36">
        <v>3761</v>
      </c>
      <c r="J43" s="2">
        <f t="shared" si="2"/>
        <v>7.5772991290437618E-3</v>
      </c>
      <c r="L43" s="36">
        <v>2187</v>
      </c>
      <c r="M43" s="2">
        <f t="shared" si="3"/>
        <v>6.776121530219891E-3</v>
      </c>
    </row>
    <row r="44" spans="1:13" x14ac:dyDescent="0.25">
      <c r="A44" t="s">
        <v>38</v>
      </c>
      <c r="C44" s="36"/>
      <c r="D44" s="2">
        <f t="shared" si="4"/>
        <v>0</v>
      </c>
      <c r="F44" s="36"/>
      <c r="G44" s="2">
        <f t="shared" si="5"/>
        <v>0</v>
      </c>
      <c r="I44" s="36"/>
      <c r="J44" s="2">
        <f t="shared" si="2"/>
        <v>0</v>
      </c>
      <c r="L44" s="36"/>
      <c r="M44" s="2">
        <f t="shared" si="3"/>
        <v>0</v>
      </c>
    </row>
    <row r="45" spans="1:13" x14ac:dyDescent="0.25">
      <c r="A45" t="s">
        <v>39</v>
      </c>
      <c r="C45" s="36">
        <v>30500</v>
      </c>
      <c r="D45" s="2">
        <f t="shared" si="4"/>
        <v>2.3656339317223753E-2</v>
      </c>
      <c r="F45" s="36">
        <v>10000</v>
      </c>
      <c r="G45" s="2">
        <f t="shared" si="5"/>
        <v>1.6457979486774368E-2</v>
      </c>
      <c r="I45" s="36">
        <v>5000</v>
      </c>
      <c r="J45" s="2">
        <f t="shared" si="2"/>
        <v>1.0073516523589154E-2</v>
      </c>
      <c r="L45" s="36">
        <v>4500</v>
      </c>
      <c r="M45" s="2">
        <f t="shared" si="3"/>
        <v>1.3942636893456565E-2</v>
      </c>
    </row>
    <row r="46" spans="1:13" x14ac:dyDescent="0.25">
      <c r="A46" t="s">
        <v>40</v>
      </c>
      <c r="C46" s="36">
        <v>30149</v>
      </c>
      <c r="D46" s="2">
        <f t="shared" si="4"/>
        <v>2.3384097510655049E-2</v>
      </c>
      <c r="F46" s="36">
        <v>4000</v>
      </c>
      <c r="G46" s="2">
        <f t="shared" si="5"/>
        <v>6.5831917947097472E-3</v>
      </c>
      <c r="I46" s="36">
        <v>2854</v>
      </c>
      <c r="J46" s="2">
        <f t="shared" si="2"/>
        <v>5.7499632316646886E-3</v>
      </c>
      <c r="L46" s="36">
        <v>2568</v>
      </c>
      <c r="M46" s="2">
        <f t="shared" si="3"/>
        <v>7.9565981205325462E-3</v>
      </c>
    </row>
    <row r="47" spans="1:13" x14ac:dyDescent="0.25">
      <c r="A47" t="s">
        <v>41</v>
      </c>
      <c r="C47" s="36"/>
      <c r="D47" s="2">
        <f t="shared" si="4"/>
        <v>0</v>
      </c>
      <c r="F47" s="36"/>
      <c r="G47" s="2">
        <f t="shared" si="5"/>
        <v>0</v>
      </c>
      <c r="I47" s="36"/>
      <c r="J47" s="2">
        <f t="shared" si="2"/>
        <v>0</v>
      </c>
      <c r="L47" s="36"/>
      <c r="M47" s="2">
        <f t="shared" si="3"/>
        <v>0</v>
      </c>
    </row>
    <row r="48" spans="1:13" x14ac:dyDescent="0.25">
      <c r="A48" t="s">
        <v>42</v>
      </c>
      <c r="C48" s="36">
        <v>15530</v>
      </c>
      <c r="D48" s="2">
        <f t="shared" si="4"/>
        <v>1.2045342609720816E-2</v>
      </c>
      <c r="F48" s="36">
        <v>5387</v>
      </c>
      <c r="G48" s="2">
        <f t="shared" si="5"/>
        <v>8.8659135495253519E-3</v>
      </c>
      <c r="I48" s="36">
        <v>2287</v>
      </c>
      <c r="J48" s="2">
        <f t="shared" si="2"/>
        <v>4.6076264578896785E-3</v>
      </c>
      <c r="L48" s="36">
        <v>2058</v>
      </c>
      <c r="M48" s="2">
        <f t="shared" si="3"/>
        <v>6.3764326059408023E-3</v>
      </c>
    </row>
    <row r="49" spans="1:13" x14ac:dyDescent="0.25">
      <c r="A49" s="1" t="s">
        <v>43</v>
      </c>
      <c r="C49" s="36">
        <v>250334</v>
      </c>
      <c r="D49" s="2">
        <f t="shared" si="4"/>
        <v>0.19416347693894725</v>
      </c>
      <c r="F49" s="36">
        <v>76933</v>
      </c>
      <c r="G49" s="2">
        <f t="shared" si="5"/>
        <v>0.12661617358560123</v>
      </c>
      <c r="I49" s="36">
        <v>40826</v>
      </c>
      <c r="J49" s="2">
        <f t="shared" si="2"/>
        <v>8.2252277118410155E-2</v>
      </c>
      <c r="L49" s="36">
        <v>35637</v>
      </c>
      <c r="M49" s="2">
        <f t="shared" si="3"/>
        <v>0.11041638910491369</v>
      </c>
    </row>
    <row r="50" spans="1:13" x14ac:dyDescent="0.25">
      <c r="A50" t="s">
        <v>44</v>
      </c>
      <c r="C50" s="36"/>
      <c r="D50" s="2">
        <f t="shared" si="4"/>
        <v>0</v>
      </c>
      <c r="F50" s="36"/>
      <c r="G50" s="2">
        <f t="shared" si="5"/>
        <v>0</v>
      </c>
      <c r="I50" s="36"/>
      <c r="J50" s="2">
        <f t="shared" si="2"/>
        <v>0</v>
      </c>
      <c r="L50" s="36"/>
      <c r="M50" s="2">
        <f t="shared" si="3"/>
        <v>0</v>
      </c>
    </row>
    <row r="51" spans="1:13" x14ac:dyDescent="0.25">
      <c r="A51" t="s">
        <v>45</v>
      </c>
      <c r="C51" s="36">
        <v>40180</v>
      </c>
      <c r="D51" s="2">
        <f t="shared" si="4"/>
        <v>3.11643184841328E-2</v>
      </c>
      <c r="F51" s="36">
        <v>20310</v>
      </c>
      <c r="G51" s="2">
        <f t="shared" si="5"/>
        <v>3.3426156337638742E-2</v>
      </c>
      <c r="I51" s="36">
        <v>4690</v>
      </c>
      <c r="J51" s="2">
        <f t="shared" si="2"/>
        <v>9.4489584991266258E-3</v>
      </c>
      <c r="L51" s="36">
        <v>4695</v>
      </c>
      <c r="M51" s="2">
        <f t="shared" si="3"/>
        <v>1.4546817825506351E-2</v>
      </c>
    </row>
    <row r="52" spans="1:13" x14ac:dyDescent="0.25">
      <c r="A52" t="s">
        <v>46</v>
      </c>
      <c r="C52" s="36">
        <v>924</v>
      </c>
      <c r="D52" s="2">
        <f t="shared" si="4"/>
        <v>7.1667073865949997E-4</v>
      </c>
      <c r="F52" s="36"/>
      <c r="G52" s="2">
        <f t="shared" si="5"/>
        <v>0</v>
      </c>
      <c r="I52" s="36"/>
      <c r="J52" s="2">
        <f t="shared" si="2"/>
        <v>0</v>
      </c>
      <c r="L52" s="36"/>
      <c r="M52" s="2">
        <f t="shared" si="3"/>
        <v>0</v>
      </c>
    </row>
    <row r="53" spans="1:13" x14ac:dyDescent="0.25">
      <c r="A53" t="s">
        <v>47</v>
      </c>
      <c r="C53" s="36">
        <v>33506</v>
      </c>
      <c r="D53" s="2">
        <f t="shared" si="4"/>
        <v>2.5987846070914724E-2</v>
      </c>
      <c r="F53" s="36">
        <v>9731</v>
      </c>
      <c r="G53" s="2">
        <f t="shared" si="5"/>
        <v>1.6015259838580136E-2</v>
      </c>
      <c r="I53" s="36">
        <v>46715</v>
      </c>
      <c r="J53" s="2">
        <f t="shared" si="2"/>
        <v>9.4116864879893458E-2</v>
      </c>
      <c r="L53" s="36">
        <v>8442</v>
      </c>
      <c r="M53" s="2">
        <f t="shared" si="3"/>
        <v>2.6156386812124517E-2</v>
      </c>
    </row>
    <row r="54" spans="1:13" x14ac:dyDescent="0.25">
      <c r="A54" t="s">
        <v>48</v>
      </c>
      <c r="C54" s="36">
        <v>967</v>
      </c>
      <c r="D54" s="2">
        <f t="shared" si="4"/>
        <v>7.5002229900837279E-4</v>
      </c>
      <c r="F54" s="36">
        <v>465</v>
      </c>
      <c r="G54" s="2">
        <f t="shared" si="5"/>
        <v>7.6529604613500809E-4</v>
      </c>
      <c r="I54" s="36"/>
      <c r="J54" s="2">
        <f t="shared" si="2"/>
        <v>0</v>
      </c>
      <c r="L54" s="36"/>
      <c r="M54" s="2">
        <f t="shared" si="3"/>
        <v>0</v>
      </c>
    </row>
    <row r="55" spans="1:13" x14ac:dyDescent="0.25">
      <c r="A55" s="1" t="s">
        <v>49</v>
      </c>
      <c r="C55" s="36">
        <v>325911</v>
      </c>
      <c r="D55" s="2">
        <f t="shared" si="4"/>
        <v>0.25278233453166266</v>
      </c>
      <c r="F55" s="36">
        <v>107439</v>
      </c>
      <c r="G55" s="2">
        <f t="shared" si="5"/>
        <v>0.17682288580795513</v>
      </c>
      <c r="I55" s="36">
        <v>92231</v>
      </c>
      <c r="J55" s="2">
        <f t="shared" si="2"/>
        <v>0.18581810049743025</v>
      </c>
      <c r="L55" s="36">
        <v>48774</v>
      </c>
      <c r="M55" s="2">
        <f t="shared" si="3"/>
        <v>0.15111959374254455</v>
      </c>
    </row>
    <row r="56" spans="1:13" x14ac:dyDescent="0.25">
      <c r="A56" s="1" t="s">
        <v>50</v>
      </c>
      <c r="C56" s="36">
        <v>707830</v>
      </c>
      <c r="D56" s="2">
        <f t="shared" si="4"/>
        <v>0.54900546422657348</v>
      </c>
      <c r="F56" s="36">
        <v>204738</v>
      </c>
      <c r="G56" s="2">
        <f t="shared" si="5"/>
        <v>0.33695738041632106</v>
      </c>
      <c r="I56" s="36">
        <v>401803</v>
      </c>
      <c r="J56" s="2">
        <f t="shared" si="2"/>
        <v>0.8095138319455385</v>
      </c>
      <c r="L56" s="36">
        <v>247403</v>
      </c>
      <c r="M56" s="2">
        <f t="shared" si="3"/>
        <v>0.7665444878559633</v>
      </c>
    </row>
    <row r="57" spans="1:13" x14ac:dyDescent="0.25">
      <c r="A57" s="1" t="s">
        <v>51</v>
      </c>
      <c r="C57" s="36">
        <v>1175157</v>
      </c>
      <c r="D57" s="2">
        <f t="shared" si="4"/>
        <v>0.91147254895117102</v>
      </c>
      <c r="F57" s="36">
        <v>373773</v>
      </c>
      <c r="G57" s="2">
        <f t="shared" si="5"/>
        <v>0.61515483667101156</v>
      </c>
      <c r="I57" s="36">
        <v>401803</v>
      </c>
      <c r="J57" s="2">
        <f t="shared" si="2"/>
        <v>0.8095138319455385</v>
      </c>
      <c r="L57" s="36">
        <v>247403</v>
      </c>
      <c r="M57" s="2">
        <f t="shared" si="3"/>
        <v>0.7665444878559633</v>
      </c>
    </row>
    <row r="58" spans="1:13" x14ac:dyDescent="0.25">
      <c r="A58" s="1" t="s">
        <v>52</v>
      </c>
      <c r="C58" s="36">
        <v>114138</v>
      </c>
      <c r="D58" s="2">
        <f t="shared" si="4"/>
        <v>8.8527451048829017E-2</v>
      </c>
      <c r="F58" s="36">
        <v>233835</v>
      </c>
      <c r="G58" s="2">
        <f t="shared" si="5"/>
        <v>0.38484516332898844</v>
      </c>
      <c r="I58" s="36">
        <v>94548</v>
      </c>
      <c r="J58" s="2">
        <f t="shared" si="2"/>
        <v>0.19048616805446145</v>
      </c>
      <c r="L58" s="36">
        <v>75348</v>
      </c>
      <c r="M58" s="2">
        <f t="shared" si="3"/>
        <v>0.23345551214403673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E7" sqref="E7"/>
    </sheetView>
  </sheetViews>
  <sheetFormatPr defaultRowHeight="15" x14ac:dyDescent="0.25"/>
  <cols>
    <col min="1" max="1" width="32.140625" customWidth="1"/>
    <col min="3" max="3" width="9.140625" style="2"/>
  </cols>
  <sheetData>
    <row r="1" spans="1:3" x14ac:dyDescent="0.25">
      <c r="A1" t="s">
        <v>52</v>
      </c>
    </row>
    <row r="2" spans="1:3" x14ac:dyDescent="0.25">
      <c r="A2" s="35">
        <v>2716005</v>
      </c>
    </row>
    <row r="3" spans="1:3" x14ac:dyDescent="0.25">
      <c r="A3" s="3" t="s">
        <v>58</v>
      </c>
    </row>
    <row r="4" spans="1:3" x14ac:dyDescent="0.25">
      <c r="A4" s="3" t="s">
        <v>59</v>
      </c>
    </row>
    <row r="5" spans="1:3" x14ac:dyDescent="0.25">
      <c r="A5" s="1" t="s">
        <v>0</v>
      </c>
    </row>
    <row r="6" spans="1:3" x14ac:dyDescent="0.25">
      <c r="A6" t="s">
        <v>1</v>
      </c>
      <c r="B6" s="36">
        <v>346715</v>
      </c>
      <c r="C6" s="2">
        <f>B6/$A$2</f>
        <v>0.12765624511000531</v>
      </c>
    </row>
    <row r="7" spans="1:3" x14ac:dyDescent="0.25">
      <c r="A7" t="s">
        <v>2</v>
      </c>
      <c r="B7" s="36">
        <v>-48636</v>
      </c>
      <c r="C7" s="2">
        <f t="shared" ref="C7:C58" si="0">B7/$A$2</f>
        <v>-1.7907183528749027E-2</v>
      </c>
    </row>
    <row r="8" spans="1:3" x14ac:dyDescent="0.25">
      <c r="A8" t="s">
        <v>3</v>
      </c>
      <c r="B8" s="36">
        <v>117784</v>
      </c>
      <c r="C8" s="2">
        <f t="shared" si="0"/>
        <v>4.3366635922982469E-2</v>
      </c>
    </row>
    <row r="9" spans="1:3" x14ac:dyDescent="0.25">
      <c r="A9" t="s">
        <v>4</v>
      </c>
      <c r="B9" s="36">
        <v>-37432</v>
      </c>
      <c r="C9" s="2">
        <f t="shared" si="0"/>
        <v>-1.3782007028705764E-2</v>
      </c>
    </row>
    <row r="10" spans="1:3" x14ac:dyDescent="0.25">
      <c r="A10" t="s">
        <v>5</v>
      </c>
      <c r="B10" s="36">
        <v>291</v>
      </c>
      <c r="C10" s="2">
        <f t="shared" si="0"/>
        <v>1.0714265989937427E-4</v>
      </c>
    </row>
    <row r="11" spans="1:3" x14ac:dyDescent="0.25">
      <c r="A11" t="s">
        <v>57</v>
      </c>
      <c r="B11" s="36">
        <v>27305</v>
      </c>
      <c r="C11" s="2">
        <f t="shared" si="0"/>
        <v>1.00533688266406E-2</v>
      </c>
    </row>
    <row r="12" spans="1:3" x14ac:dyDescent="0.25">
      <c r="A12" t="s">
        <v>6</v>
      </c>
      <c r="B12" s="36"/>
      <c r="C12" s="2">
        <f t="shared" si="0"/>
        <v>0</v>
      </c>
    </row>
    <row r="13" spans="1:3" x14ac:dyDescent="0.25">
      <c r="A13" t="s">
        <v>7</v>
      </c>
      <c r="B13" s="36">
        <v>230335</v>
      </c>
      <c r="C13" s="2">
        <f t="shared" si="0"/>
        <v>8.4806544906949735E-2</v>
      </c>
    </row>
    <row r="14" spans="1:3" x14ac:dyDescent="0.25">
      <c r="A14" s="1" t="s">
        <v>8</v>
      </c>
      <c r="B14" s="36">
        <v>636362</v>
      </c>
      <c r="C14" s="2">
        <f t="shared" si="0"/>
        <v>0.23430074686902269</v>
      </c>
    </row>
    <row r="15" spans="1:3" x14ac:dyDescent="0.25">
      <c r="A15" t="s">
        <v>9</v>
      </c>
      <c r="B15" s="36">
        <v>85069</v>
      </c>
      <c r="C15" s="2">
        <f t="shared" si="0"/>
        <v>3.1321370910583742E-2</v>
      </c>
    </row>
    <row r="16" spans="1:3" x14ac:dyDescent="0.25">
      <c r="A16" t="s">
        <v>10</v>
      </c>
      <c r="B16" s="36">
        <v>255637</v>
      </c>
      <c r="C16" s="2">
        <f t="shared" si="0"/>
        <v>9.4122433500674701E-2</v>
      </c>
    </row>
    <row r="17" spans="1:3" x14ac:dyDescent="0.25">
      <c r="A17" t="s">
        <v>11</v>
      </c>
      <c r="B17" s="36"/>
      <c r="C17" s="2">
        <f t="shared" si="0"/>
        <v>0</v>
      </c>
    </row>
    <row r="18" spans="1:3" x14ac:dyDescent="0.25">
      <c r="A18" t="s">
        <v>12</v>
      </c>
      <c r="B18" s="36">
        <v>339473</v>
      </c>
      <c r="C18" s="2">
        <f t="shared" si="0"/>
        <v>0.12498982881106625</v>
      </c>
    </row>
    <row r="19" spans="1:3" x14ac:dyDescent="0.25">
      <c r="A19" t="s">
        <v>13</v>
      </c>
      <c r="B19" s="36">
        <v>109325</v>
      </c>
      <c r="C19" s="2">
        <f t="shared" si="0"/>
        <v>4.02521350292065E-2</v>
      </c>
    </row>
    <row r="20" spans="1:3" x14ac:dyDescent="0.25">
      <c r="A20" t="s">
        <v>14</v>
      </c>
      <c r="B20" s="36">
        <v>26935</v>
      </c>
      <c r="C20" s="2">
        <f t="shared" si="0"/>
        <v>9.91713932779947E-3</v>
      </c>
    </row>
    <row r="21" spans="1:3" x14ac:dyDescent="0.25">
      <c r="A21" t="s">
        <v>15</v>
      </c>
      <c r="B21" s="36">
        <v>36500</v>
      </c>
      <c r="C21" s="2">
        <f t="shared" si="0"/>
        <v>1.3438855966760001E-2</v>
      </c>
    </row>
    <row r="22" spans="1:3" x14ac:dyDescent="0.25">
      <c r="A22" s="1" t="s">
        <v>16</v>
      </c>
      <c r="B22" s="36">
        <v>852939</v>
      </c>
      <c r="C22" s="2">
        <f t="shared" si="0"/>
        <v>0.31404176354609065</v>
      </c>
    </row>
    <row r="23" spans="1:3" x14ac:dyDescent="0.25">
      <c r="A23" t="s">
        <v>17</v>
      </c>
      <c r="B23" s="36">
        <v>7436</v>
      </c>
      <c r="C23" s="2">
        <f t="shared" si="0"/>
        <v>2.7378447388719828E-3</v>
      </c>
    </row>
    <row r="24" spans="1:3" x14ac:dyDescent="0.25">
      <c r="A24" t="s">
        <v>18</v>
      </c>
      <c r="B24" s="36">
        <v>9822</v>
      </c>
      <c r="C24" s="2">
        <f t="shared" si="0"/>
        <v>3.6163409124799106E-3</v>
      </c>
    </row>
    <row r="25" spans="1:3" x14ac:dyDescent="0.25">
      <c r="A25" t="s">
        <v>19</v>
      </c>
      <c r="B25" s="36">
        <v>3140</v>
      </c>
      <c r="C25" s="2">
        <f t="shared" si="0"/>
        <v>1.1561098009760659E-3</v>
      </c>
    </row>
    <row r="26" spans="1:3" x14ac:dyDescent="0.25">
      <c r="A26" t="s">
        <v>20</v>
      </c>
      <c r="B26" s="36">
        <v>27039</v>
      </c>
      <c r="C26" s="2">
        <f t="shared" si="0"/>
        <v>9.9554308626088692E-3</v>
      </c>
    </row>
    <row r="27" spans="1:3" x14ac:dyDescent="0.25">
      <c r="A27" t="s">
        <v>21</v>
      </c>
      <c r="B27" s="36"/>
      <c r="C27" s="2">
        <f t="shared" si="0"/>
        <v>0</v>
      </c>
    </row>
    <row r="28" spans="1:3" x14ac:dyDescent="0.25">
      <c r="A28" t="s">
        <v>22</v>
      </c>
      <c r="B28" s="36"/>
      <c r="C28" s="2">
        <f t="shared" si="0"/>
        <v>0</v>
      </c>
    </row>
    <row r="29" spans="1:3" x14ac:dyDescent="0.25">
      <c r="A29" t="s">
        <v>23</v>
      </c>
      <c r="B29" s="36">
        <v>-7954</v>
      </c>
      <c r="C29" s="2">
        <f t="shared" si="0"/>
        <v>-2.9285660372495633E-3</v>
      </c>
    </row>
    <row r="30" spans="1:3" x14ac:dyDescent="0.25">
      <c r="A30" t="s">
        <v>24</v>
      </c>
      <c r="B30" s="36">
        <v>-647</v>
      </c>
      <c r="C30" s="2">
        <f t="shared" si="0"/>
        <v>-2.382175290546225E-4</v>
      </c>
    </row>
    <row r="31" spans="1:3" x14ac:dyDescent="0.25">
      <c r="A31" t="s">
        <v>25</v>
      </c>
      <c r="B31" s="36"/>
      <c r="C31" s="2">
        <f t="shared" si="0"/>
        <v>0</v>
      </c>
    </row>
    <row r="32" spans="1:3" x14ac:dyDescent="0.25">
      <c r="A32" t="s">
        <v>26</v>
      </c>
      <c r="B32" s="36"/>
      <c r="C32" s="2">
        <f t="shared" si="0"/>
        <v>0</v>
      </c>
    </row>
    <row r="33" spans="1:3" x14ac:dyDescent="0.25">
      <c r="A33" t="s">
        <v>27</v>
      </c>
      <c r="B33" s="36"/>
      <c r="C33" s="2">
        <f t="shared" si="0"/>
        <v>0</v>
      </c>
    </row>
    <row r="34" spans="1:3" x14ac:dyDescent="0.25">
      <c r="A34" t="s">
        <v>28</v>
      </c>
      <c r="B34" s="36">
        <v>23692</v>
      </c>
      <c r="C34" s="2">
        <f t="shared" si="0"/>
        <v>8.7231061798487119E-3</v>
      </c>
    </row>
    <row r="35" spans="1:3" x14ac:dyDescent="0.25">
      <c r="A35" t="s">
        <v>29</v>
      </c>
      <c r="B35" s="36">
        <v>8284</v>
      </c>
      <c r="C35" s="2">
        <f t="shared" si="0"/>
        <v>3.0500680227024618E-3</v>
      </c>
    </row>
    <row r="36" spans="1:3" x14ac:dyDescent="0.25">
      <c r="A36" t="s">
        <v>30</v>
      </c>
      <c r="B36" s="36">
        <v>1722</v>
      </c>
      <c r="C36" s="2">
        <f t="shared" si="0"/>
        <v>6.340194513633075E-4</v>
      </c>
    </row>
    <row r="37" spans="1:3" x14ac:dyDescent="0.25">
      <c r="A37" t="s">
        <v>31</v>
      </c>
      <c r="B37" s="36">
        <v>33328</v>
      </c>
      <c r="C37" s="2">
        <f t="shared" si="0"/>
        <v>1.2270964155073352E-2</v>
      </c>
    </row>
    <row r="38" spans="1:3" x14ac:dyDescent="0.25">
      <c r="A38" t="s">
        <v>32</v>
      </c>
      <c r="B38" s="36">
        <v>13094</v>
      </c>
      <c r="C38" s="2">
        <f t="shared" si="0"/>
        <v>4.8210515076371361E-3</v>
      </c>
    </row>
    <row r="39" spans="1:3" x14ac:dyDescent="0.25">
      <c r="A39" t="s">
        <v>33</v>
      </c>
      <c r="B39" s="36">
        <v>15254</v>
      </c>
      <c r="C39" s="2">
        <f t="shared" si="0"/>
        <v>5.6163372306015638E-3</v>
      </c>
    </row>
    <row r="40" spans="1:3" x14ac:dyDescent="0.25">
      <c r="A40" s="1" t="s">
        <v>34</v>
      </c>
      <c r="B40" s="36">
        <v>134480</v>
      </c>
      <c r="C40" s="2">
        <f t="shared" si="0"/>
        <v>4.9513900011229732E-2</v>
      </c>
    </row>
    <row r="41" spans="1:3" x14ac:dyDescent="0.25">
      <c r="A41" t="s">
        <v>35</v>
      </c>
      <c r="B41" s="36">
        <v>260000</v>
      </c>
      <c r="C41" s="2">
        <f t="shared" si="0"/>
        <v>9.5728837023495911E-2</v>
      </c>
    </row>
    <row r="42" spans="1:3" x14ac:dyDescent="0.25">
      <c r="A42" t="s">
        <v>36</v>
      </c>
      <c r="B42" s="36">
        <v>3696</v>
      </c>
      <c r="C42" s="2">
        <f t="shared" si="0"/>
        <v>1.360822237072465E-3</v>
      </c>
    </row>
    <row r="43" spans="1:3" x14ac:dyDescent="0.25">
      <c r="A43" t="s">
        <v>37</v>
      </c>
      <c r="B43" s="36">
        <v>25201</v>
      </c>
      <c r="C43" s="2">
        <f t="shared" si="0"/>
        <v>9.2787016224196942E-3</v>
      </c>
    </row>
    <row r="44" spans="1:3" x14ac:dyDescent="0.25">
      <c r="A44" t="s">
        <v>38</v>
      </c>
      <c r="B44" s="36"/>
      <c r="C44" s="2">
        <f t="shared" si="0"/>
        <v>0</v>
      </c>
    </row>
    <row r="45" spans="1:3" x14ac:dyDescent="0.25">
      <c r="A45" t="s">
        <v>39</v>
      </c>
      <c r="B45" s="36">
        <v>50000</v>
      </c>
      <c r="C45" s="2">
        <f t="shared" si="0"/>
        <v>1.8409391735287675E-2</v>
      </c>
    </row>
    <row r="46" spans="1:3" x14ac:dyDescent="0.25">
      <c r="A46" t="s">
        <v>40</v>
      </c>
      <c r="B46" s="36">
        <v>39571</v>
      </c>
      <c r="C46" s="2">
        <f t="shared" si="0"/>
        <v>1.4569560807141372E-2</v>
      </c>
    </row>
    <row r="47" spans="1:3" x14ac:dyDescent="0.25">
      <c r="A47" t="s">
        <v>41</v>
      </c>
      <c r="B47" s="36"/>
      <c r="C47" s="2">
        <f t="shared" si="0"/>
        <v>0</v>
      </c>
    </row>
    <row r="48" spans="1:3" x14ac:dyDescent="0.25">
      <c r="A48" t="s">
        <v>42</v>
      </c>
      <c r="B48" s="36">
        <v>25262</v>
      </c>
      <c r="C48" s="2">
        <f t="shared" si="0"/>
        <v>9.3011610803367447E-3</v>
      </c>
    </row>
    <row r="49" spans="1:3" x14ac:dyDescent="0.25">
      <c r="A49" s="1" t="s">
        <v>43</v>
      </c>
      <c r="B49" s="36">
        <v>403730</v>
      </c>
      <c r="C49" s="2">
        <f t="shared" si="0"/>
        <v>0.14864847450575386</v>
      </c>
    </row>
    <row r="50" spans="1:3" x14ac:dyDescent="0.25">
      <c r="A50" t="s">
        <v>44</v>
      </c>
      <c r="B50" s="36"/>
      <c r="C50" s="2">
        <f t="shared" si="0"/>
        <v>0</v>
      </c>
    </row>
    <row r="51" spans="1:3" x14ac:dyDescent="0.25">
      <c r="A51" t="s">
        <v>45</v>
      </c>
      <c r="B51" s="36">
        <v>69875</v>
      </c>
      <c r="C51" s="2">
        <f t="shared" si="0"/>
        <v>2.5727124950064524E-2</v>
      </c>
    </row>
    <row r="52" spans="1:3" x14ac:dyDescent="0.25">
      <c r="A52" t="s">
        <v>46</v>
      </c>
      <c r="B52" s="36">
        <v>924</v>
      </c>
      <c r="C52" s="2">
        <f t="shared" si="0"/>
        <v>3.4020555926811625E-4</v>
      </c>
    </row>
    <row r="53" spans="1:3" x14ac:dyDescent="0.25">
      <c r="A53" t="s">
        <v>47</v>
      </c>
      <c r="B53" s="36">
        <v>98394</v>
      </c>
      <c r="C53" s="2">
        <f t="shared" si="0"/>
        <v>3.6227473808037911E-2</v>
      </c>
    </row>
    <row r="54" spans="1:3" x14ac:dyDescent="0.25">
      <c r="A54" t="s">
        <v>48</v>
      </c>
      <c r="B54" s="36">
        <v>1432</v>
      </c>
      <c r="C54" s="2">
        <f t="shared" si="0"/>
        <v>5.2724497929863899E-4</v>
      </c>
    </row>
    <row r="55" spans="1:3" x14ac:dyDescent="0.25">
      <c r="A55" s="1" t="s">
        <v>49</v>
      </c>
      <c r="B55" s="36">
        <v>574355</v>
      </c>
      <c r="C55" s="2">
        <f t="shared" si="0"/>
        <v>0.21147052380242304</v>
      </c>
    </row>
    <row r="56" spans="1:3" x14ac:dyDescent="0.25">
      <c r="A56" s="1" t="s">
        <v>50</v>
      </c>
      <c r="B56" s="36">
        <v>1561774</v>
      </c>
      <c r="C56" s="2">
        <f t="shared" si="0"/>
        <v>0.57502618735974342</v>
      </c>
    </row>
    <row r="57" spans="1:3" x14ac:dyDescent="0.25">
      <c r="A57" s="1" t="s">
        <v>51</v>
      </c>
      <c r="B57" s="36">
        <v>2198136</v>
      </c>
      <c r="C57" s="2">
        <f t="shared" si="0"/>
        <v>0.80932693422876611</v>
      </c>
    </row>
    <row r="58" spans="1:3" x14ac:dyDescent="0.25">
      <c r="A58" s="1" t="s">
        <v>52</v>
      </c>
      <c r="B58" s="36">
        <v>517869</v>
      </c>
      <c r="C58" s="2">
        <f t="shared" si="0"/>
        <v>0.19067306577123386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Guide</vt:lpstr>
      <vt:lpstr>YTD</vt:lpstr>
      <vt:lpstr>Total</vt:lpstr>
      <vt:lpstr>Guide!Print_Titles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JW127</dc:creator>
  <cp:lastModifiedBy>JW127</cp:lastModifiedBy>
  <cp:lastPrinted>2017-06-27T17:17:29Z</cp:lastPrinted>
  <dcterms:created xsi:type="dcterms:W3CDTF">2017-06-21T14:47:20Z</dcterms:created>
  <dcterms:modified xsi:type="dcterms:W3CDTF">2017-06-28T15:57:47Z</dcterms:modified>
</cp:coreProperties>
</file>