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3d03a250f23d6d/Training/Dealer Academy/Variable 1/"/>
    </mc:Choice>
  </mc:AlternateContent>
  <xr:revisionPtr revIDLastSave="0" documentId="8_{8923432A-6703-49D9-886A-3A9B60E1FF13}" xr6:coauthVersionLast="47" xr6:coauthVersionMax="47" xr10:uidLastSave="{00000000-0000-0000-0000-000000000000}"/>
  <bookViews>
    <workbookView xWindow="825" yWindow="735" windowWidth="21600" windowHeight="11295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81029"/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<sst xmlns="http://schemas.openxmlformats.org/spreadsheetml/2006/main" count="54" uniqueCount="26">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</sst>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635572</c:v>
                </c:pt>
                <c:pt idx="1">
                  <c:v>379111</c:v>
                </c:pt>
                <c:pt idx="2">
                  <c:v>60644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635572</c:v>
                </c:pt>
                <c:pt idx="1">
                  <c:v>379111</c:v>
                </c:pt>
                <c:pt idx="2">
                  <c:v>60644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I6" sqref="I6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20</v>
      </c>
      <c r="E5" s="7">
        <v>9</v>
      </c>
      <c r="F5" s="6">
        <v>0</v>
      </c>
      <c r="G5" s="5">
        <v>1</v>
      </c>
      <c r="H5" s="41">
        <v>1</v>
      </c>
      <c r="I5" s="47">
        <v>0</v>
      </c>
      <c r="J5" s="63">
        <f>SUM(D5:I5)</f>
        <v>31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635572</v>
      </c>
      <c r="E6" s="100">
        <v>379111</v>
      </c>
      <c r="F6" s="101">
        <v>0</v>
      </c>
      <c r="G6" s="102">
        <v>48644</v>
      </c>
      <c r="H6" s="103">
        <v>12000</v>
      </c>
      <c r="I6" s="104"/>
      <c r="J6" s="105">
        <f>SUM(D6:I6)</f>
        <v>1075327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20</v>
      </c>
      <c r="E8" s="57">
        <f>SUM(E5:F5)</f>
        <v>9</v>
      </c>
      <c r="F8" s="115" t="s">
        <v>9</v>
      </c>
      <c r="G8" s="116"/>
      <c r="H8" s="60">
        <f>SUM(G5:H5)</f>
        <v>2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635572</v>
      </c>
      <c r="E9" s="59">
        <f>SUM(E6:F6)</f>
        <v>379111</v>
      </c>
      <c r="F9" s="117" t="s">
        <v>2</v>
      </c>
      <c r="G9" s="118"/>
      <c r="H9" s="62">
        <f>SUM(G6:H6)</f>
        <v>60644</v>
      </c>
      <c r="I9" s="58">
        <f>I6</f>
        <v>0</v>
      </c>
      <c r="J9" s="106">
        <f>H9+I9</f>
        <v>60644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635572</v>
      </c>
      <c r="E16" s="39">
        <f>E9</f>
        <v>379111</v>
      </c>
      <c r="F16" s="39">
        <f>H9</f>
        <v>60644</v>
      </c>
    </row>
    <row r="17" spans="3:6" x14ac:dyDescent="0.2">
      <c r="C17" s="38" t="s">
        <v>17</v>
      </c>
      <c r="D17" s="38">
        <f>D8</f>
        <v>20</v>
      </c>
      <c r="E17" s="38">
        <f>E8</f>
        <v>9</v>
      </c>
      <c r="F17" s="38">
        <f>H8</f>
        <v>2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20</v>
      </c>
      <c r="C5" s="14">
        <f>'Stock Analysis'!E5</f>
        <v>9</v>
      </c>
      <c r="D5" s="14">
        <f>'Stock Analysis'!F5</f>
        <v>0</v>
      </c>
      <c r="E5" s="14">
        <f>'Stock Analysis'!G5</f>
        <v>1</v>
      </c>
      <c r="F5" s="14">
        <f>'Stock Analysis'!H5</f>
        <v>1</v>
      </c>
      <c r="G5" s="14">
        <f>'Stock Analysis'!I5</f>
        <v>0</v>
      </c>
      <c r="H5" s="15">
        <f>SUM(B5:F5)</f>
        <v>31</v>
      </c>
      <c r="I5" s="67"/>
    </row>
    <row r="6" spans="1:9" ht="39.950000000000003" hidden="1" customHeight="1" thickBot="1" x14ac:dyDescent="0.25">
      <c r="A6" s="67"/>
      <c r="B6" s="16">
        <f>'Stock Analysis'!D6</f>
        <v>635572</v>
      </c>
      <c r="C6" s="17">
        <f>'Stock Analysis'!E6</f>
        <v>379111</v>
      </c>
      <c r="D6" s="18">
        <f>'Stock Analysis'!F6</f>
        <v>0</v>
      </c>
      <c r="E6" s="19">
        <f>'Stock Analysis'!G6</f>
        <v>48644</v>
      </c>
      <c r="F6" s="20">
        <f>'Stock Analysis'!H6</f>
        <v>12000</v>
      </c>
      <c r="G6" s="20">
        <f>'Stock Analysis'!I6</f>
        <v>0</v>
      </c>
      <c r="H6" s="21">
        <f>SUM(B6:G6)</f>
        <v>1075327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20</v>
      </c>
      <c r="C8" s="75">
        <f>SUM(C5:D5)</f>
        <v>9</v>
      </c>
      <c r="D8" s="138" t="s">
        <v>9</v>
      </c>
      <c r="E8" s="139"/>
      <c r="F8" s="87">
        <f>SUM(E5:F5)</f>
        <v>2</v>
      </c>
      <c r="G8" s="46">
        <f>G5</f>
        <v>0</v>
      </c>
      <c r="H8" s="109">
        <f>SUM(B8+C8+F8+G8)</f>
        <v>31</v>
      </c>
      <c r="I8" s="67"/>
    </row>
    <row r="9" spans="1:9" ht="28.5" customHeight="1" thickBot="1" x14ac:dyDescent="0.3">
      <c r="A9" s="67"/>
      <c r="B9" s="76">
        <f>B6</f>
        <v>635572</v>
      </c>
      <c r="C9" s="77">
        <f>SUM(C6:D6)</f>
        <v>379111</v>
      </c>
      <c r="D9" s="140" t="s">
        <v>2</v>
      </c>
      <c r="E9" s="141"/>
      <c r="F9" s="88">
        <f>SUM(E6:F6)</f>
        <v>60644</v>
      </c>
      <c r="G9" s="45">
        <f>G6</f>
        <v>0</v>
      </c>
      <c r="H9" s="110">
        <f>SUM(B9+C9+F9+G9)</f>
        <v>1075327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0.64516129032258063</v>
      </c>
      <c r="C11" s="81">
        <f>IF(ISERROR(C8/H8),"0",C8/H8)</f>
        <v>0.29032258064516131</v>
      </c>
      <c r="D11" s="132" t="s">
        <v>13</v>
      </c>
      <c r="E11" s="133"/>
      <c r="F11" s="90">
        <f>IF(ISERROR(F8/H8),"0",(F8/H8))</f>
        <v>6.4516129032258063E-2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0.59104997828567496</v>
      </c>
      <c r="C12" s="83">
        <f>IF(ISERROR(C9/H9),"0",C9/H9)</f>
        <v>0.35255415329476519</v>
      </c>
      <c r="D12" s="134" t="s">
        <v>14</v>
      </c>
      <c r="E12" s="135"/>
      <c r="F12" s="91">
        <f>IF(ISERROR(F9/H9),"0",(F9/H9))</f>
        <v>5.6395868419559819E-2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31778.6</v>
      </c>
      <c r="C14" s="86">
        <f>IF(ISERROR(C9/C8),"0",C9/C8)</f>
        <v>42123.444444444445</v>
      </c>
      <c r="D14" s="136" t="s">
        <v>12</v>
      </c>
      <c r="E14" s="137"/>
      <c r="F14" s="94">
        <f>IF(ISERROR(F9/F8),"0",F9/F8)</f>
        <v>30322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635572</v>
      </c>
      <c r="E5" s="32">
        <f>'Stock Analysis'!E6</f>
        <v>379111</v>
      </c>
      <c r="F5" s="33">
        <f>'Stock Analysis'!F6</f>
        <v>0</v>
      </c>
      <c r="G5" s="34">
        <f>'Stock Analysis'!G6</f>
        <v>48644</v>
      </c>
      <c r="H5" s="35">
        <f>'Stock Analysis'!H6</f>
        <v>12000</v>
      </c>
      <c r="I5" s="20">
        <f>'Stock Analysis'!I6</f>
        <v>0</v>
      </c>
      <c r="J5" s="36">
        <f>'Stock Analysis'!J6</f>
        <v>1075327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379111</v>
      </c>
      <c r="F7" s="146" t="s">
        <v>2</v>
      </c>
      <c r="G7" s="147"/>
      <c r="H7" s="45">
        <f>SUM(G5:H5)</f>
        <v>60644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37911.1</v>
      </c>
      <c r="F10" s="146" t="s">
        <v>10</v>
      </c>
      <c r="G10" s="147"/>
      <c r="H10" s="98">
        <f>H7*H9</f>
        <v>9096.6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4.3714795592410489E-2</v>
      </c>
      <c r="F13" s="111"/>
      <c r="G13" s="111"/>
      <c r="H13" s="111"/>
      <c r="I13" s="113">
        <f>E10+H10+I10</f>
        <v>47007.7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Maria Lujan</cp:lastModifiedBy>
  <cp:lastPrinted>2008-05-15T17:16:52Z</cp:lastPrinted>
  <dcterms:created xsi:type="dcterms:W3CDTF">2008-04-22T17:08:07Z</dcterms:created>
  <dcterms:modified xsi:type="dcterms:W3CDTF">2023-10-10T16:15:51Z</dcterms:modified>
</cp:coreProperties>
</file>