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dasvcs-my.sharepoint.com/personal/tshaughness_nada_org/Documents/Wk 1 - Financial Management/Virtual/"/>
    </mc:Choice>
  </mc:AlternateContent>
  <xr:revisionPtr revIDLastSave="215" documentId="8_{5B1AB0E4-9C60-4FF1-B235-120EF474A63C}" xr6:coauthVersionLast="47" xr6:coauthVersionMax="47" xr10:uidLastSave="{9DC9CF53-E1C8-4320-A55A-16481A9AF416}"/>
  <bookViews>
    <workbookView xWindow="-110" yWindow="-110" windowWidth="22780" windowHeight="14660" activeTab="2" xr2:uid="{3BEF1D4C-D36E-47A8-B4EE-A922AE2E4C6A}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5" i="5" s="1"/>
  <c r="M28" i="4"/>
  <c r="K14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<sst xmlns="http://schemas.openxmlformats.org/spreadsheetml/2006/main" count="468" uniqueCount="233">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</sst>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0" xfId="0" applyNumberFormat="1" applyBorder="1"/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8" xfId="0" applyBorder="1"/>
    <xf numFmtId="0" fontId="0" fillId="0" borderId="0" xfId="0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3" fontId="0" fillId="0" borderId="0" xfId="0" applyNumberFormat="1" applyAlignment="1">
      <alignment horizontal="center"/>
    </xf>
    <xf numFmtId="49" fontId="0" fillId="0" borderId="0" xfId="0" applyNumberFormat="1"/>
    <xf numFmtId="3" fontId="0" fillId="0" borderId="0" xfId="0" applyNumberFormat="1" applyFill="1" applyBorder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0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0" fontId="0" fillId="0" borderId="18" xfId="0" applyFont="1" applyFill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0" xfId="0" applyFill="1"/>
    <xf numFmtId="0" fontId="0" fillId="0" borderId="0" xfId="0" applyProtection="1"/>
    <xf numFmtId="3" fontId="0" fillId="2" borderId="18" xfId="0" applyNumberFormat="1" applyFill="1" applyBorder="1" applyProtection="1">
      <protection locked="0"/>
    </xf>
    <xf numFmtId="49" fontId="0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CC3-3D5F-4A21-9B67-E470BB434FF8}">
  <dimension ref="A1:L46"/>
  <sheetViews>
    <sheetView zoomScale="97" workbookViewId="0">
      <selection sqref="A1:J1"/>
    </sheetView>
  </sheetViews>
  <sheetFormatPr defaultRowHeight="14.5" x14ac:dyDescent="0.35"/>
  <cols>
    <col min="1" max="1" width="5.54296875" customWidth="1"/>
  </cols>
  <sheetData>
    <row r="1" spans="1:12" ht="15.5" x14ac:dyDescent="0.35">
      <c r="A1" s="96" t="s">
        <v>192</v>
      </c>
      <c r="B1" s="96"/>
      <c r="C1" s="96"/>
      <c r="D1" s="96"/>
      <c r="E1" s="96"/>
      <c r="F1" s="96"/>
      <c r="G1" s="96"/>
      <c r="H1" s="96"/>
      <c r="I1" s="96"/>
      <c r="J1" s="96"/>
    </row>
    <row r="2" spans="1:12" ht="15.5" x14ac:dyDescent="0.3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2" ht="15.5" x14ac:dyDescent="0.35">
      <c r="A3" s="88" t="s">
        <v>201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ht="15.5" x14ac:dyDescent="0.35">
      <c r="A4" s="88"/>
      <c r="B4" s="88" t="s">
        <v>202</v>
      </c>
      <c r="C4" s="88"/>
      <c r="D4" s="88"/>
      <c r="E4" s="88"/>
      <c r="F4" s="88"/>
      <c r="G4" s="88"/>
      <c r="H4" s="88"/>
      <c r="I4" s="88"/>
      <c r="J4" s="88"/>
    </row>
    <row r="5" spans="1:12" ht="15.5" x14ac:dyDescent="0.35">
      <c r="A5" s="88"/>
      <c r="B5" s="88" t="s">
        <v>203</v>
      </c>
      <c r="C5" s="88"/>
      <c r="D5" s="88"/>
      <c r="E5" s="88"/>
      <c r="F5" s="88"/>
      <c r="G5" s="88"/>
      <c r="H5" s="88"/>
      <c r="I5" s="88"/>
      <c r="J5" s="88"/>
    </row>
    <row r="6" spans="1:12" ht="15.5" x14ac:dyDescent="0.35">
      <c r="A6" s="88"/>
      <c r="B6" s="88" t="s">
        <v>204</v>
      </c>
      <c r="C6" s="88"/>
      <c r="D6" s="88"/>
      <c r="E6" s="88"/>
      <c r="F6" s="88"/>
      <c r="G6" s="88"/>
      <c r="H6" s="88"/>
      <c r="I6" s="88"/>
      <c r="J6" s="88"/>
    </row>
    <row r="7" spans="1:12" ht="15.5" x14ac:dyDescent="0.35">
      <c r="A7" s="88"/>
      <c r="B7" s="88" t="s">
        <v>205</v>
      </c>
      <c r="C7" s="88"/>
      <c r="D7" s="88"/>
      <c r="E7" s="88"/>
      <c r="F7" s="88"/>
      <c r="G7" s="88"/>
      <c r="H7" s="88"/>
      <c r="I7" s="88"/>
      <c r="J7" s="88"/>
    </row>
    <row r="8" spans="1:12" ht="15.5" x14ac:dyDescent="0.35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2" ht="15.5" x14ac:dyDescent="0.35">
      <c r="A9" s="97" t="s">
        <v>193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2"/>
    </row>
    <row r="10" spans="1:12" ht="15.5" x14ac:dyDescent="0.35">
      <c r="A10" s="95" t="s">
        <v>206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2" ht="15.5" x14ac:dyDescent="0.35">
      <c r="A11" s="88" t="s">
        <v>207</v>
      </c>
      <c r="B11" s="88"/>
      <c r="C11" s="88"/>
      <c r="D11" s="88"/>
      <c r="E11" s="88"/>
      <c r="F11" s="88"/>
      <c r="G11" s="88"/>
      <c r="H11" s="88"/>
      <c r="I11" s="88"/>
      <c r="J11" s="88"/>
    </row>
    <row r="12" spans="1:12" ht="15.5" x14ac:dyDescent="0.35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2" ht="15.5" x14ac:dyDescent="0.35">
      <c r="A13" s="96" t="s">
        <v>209</v>
      </c>
      <c r="B13" s="96"/>
      <c r="C13" s="96"/>
      <c r="D13" s="96"/>
      <c r="E13" s="96"/>
      <c r="F13" s="96"/>
      <c r="G13" s="96"/>
      <c r="H13" s="96"/>
      <c r="I13" s="96"/>
      <c r="J13" s="96"/>
    </row>
    <row r="14" spans="1:12" ht="15.5" x14ac:dyDescent="0.35">
      <c r="A14" s="88"/>
      <c r="B14" s="95" t="s">
        <v>194</v>
      </c>
      <c r="C14" s="95"/>
      <c r="D14" s="95"/>
      <c r="E14" s="95"/>
      <c r="F14" s="95"/>
      <c r="G14" s="95"/>
      <c r="H14" s="95"/>
      <c r="I14" s="95"/>
      <c r="J14" s="95"/>
    </row>
    <row r="15" spans="1:12" ht="15.5" x14ac:dyDescent="0.35">
      <c r="A15" s="88"/>
      <c r="B15" s="95" t="s">
        <v>198</v>
      </c>
      <c r="C15" s="95"/>
      <c r="D15" s="95"/>
      <c r="E15" s="95"/>
      <c r="F15" s="95"/>
      <c r="G15" s="95"/>
      <c r="H15" s="95"/>
      <c r="I15" s="95"/>
      <c r="J15" s="95"/>
    </row>
    <row r="16" spans="1:12" ht="15.5" x14ac:dyDescent="0.35">
      <c r="A16" s="88"/>
      <c r="B16" s="95" t="s">
        <v>195</v>
      </c>
      <c r="C16" s="95"/>
      <c r="D16" s="95"/>
      <c r="E16" s="95"/>
      <c r="F16" s="95"/>
      <c r="G16" s="95"/>
      <c r="H16" s="95"/>
      <c r="I16" s="95"/>
      <c r="J16" s="95"/>
    </row>
    <row r="17" spans="1:10" ht="15.5" x14ac:dyDescent="0.35">
      <c r="A17" s="88"/>
      <c r="B17" s="95" t="s">
        <v>196</v>
      </c>
      <c r="C17" s="95"/>
      <c r="D17" s="95"/>
      <c r="E17" s="95"/>
      <c r="F17" s="95"/>
      <c r="G17" s="95"/>
      <c r="H17" s="95"/>
      <c r="I17" s="95"/>
      <c r="J17" s="95"/>
    </row>
    <row r="18" spans="1:10" ht="15.5" x14ac:dyDescent="0.35">
      <c r="A18" s="88"/>
      <c r="B18" s="95" t="s">
        <v>197</v>
      </c>
      <c r="C18" s="95"/>
      <c r="D18" s="95"/>
      <c r="E18" s="95"/>
      <c r="F18" s="95"/>
      <c r="G18" s="95"/>
      <c r="H18" s="95"/>
      <c r="I18" s="95"/>
      <c r="J18" s="95"/>
    </row>
    <row r="19" spans="1:10" ht="15.5" x14ac:dyDescent="0.35">
      <c r="A19" s="88"/>
      <c r="B19" s="95" t="s">
        <v>199</v>
      </c>
      <c r="C19" s="95"/>
      <c r="D19" s="95"/>
      <c r="E19" s="95"/>
      <c r="F19" s="95"/>
      <c r="G19" s="95"/>
      <c r="H19" s="95"/>
      <c r="I19" s="95"/>
      <c r="J19" s="95"/>
    </row>
    <row r="20" spans="1:10" ht="15.5" x14ac:dyDescent="0.35">
      <c r="A20" s="88"/>
      <c r="B20" s="88" t="s">
        <v>200</v>
      </c>
      <c r="C20" s="88"/>
      <c r="D20" s="88"/>
      <c r="E20" s="88"/>
      <c r="F20" s="88"/>
      <c r="G20" s="88"/>
      <c r="H20" s="88"/>
      <c r="I20" s="88"/>
      <c r="J20" s="88"/>
    </row>
    <row r="21" spans="1:10" ht="15.5" x14ac:dyDescent="0.35">
      <c r="A21" s="88"/>
      <c r="B21" s="88" t="s">
        <v>208</v>
      </c>
      <c r="C21" s="88"/>
      <c r="D21" s="88"/>
      <c r="E21" s="88"/>
      <c r="F21" s="88"/>
      <c r="G21" s="88"/>
      <c r="H21" s="88"/>
      <c r="I21" s="88"/>
      <c r="J21" s="88"/>
    </row>
    <row r="24" spans="1:10" x14ac:dyDescent="0.35">
      <c r="B24" s="92" t="s">
        <v>214</v>
      </c>
    </row>
    <row r="26" spans="1:10" x14ac:dyDescent="0.35">
      <c r="A26" s="51">
        <v>1</v>
      </c>
      <c r="B26" s="49" t="s">
        <v>215</v>
      </c>
    </row>
    <row r="27" spans="1:10" x14ac:dyDescent="0.35">
      <c r="A27" s="51"/>
      <c r="B27" t="s">
        <v>34</v>
      </c>
    </row>
    <row r="28" spans="1:10" x14ac:dyDescent="0.35">
      <c r="A28" s="51"/>
      <c r="B28" t="s">
        <v>212</v>
      </c>
    </row>
    <row r="29" spans="1:10" x14ac:dyDescent="0.35">
      <c r="A29" s="51"/>
      <c r="B29" t="s">
        <v>213</v>
      </c>
    </row>
    <row r="30" spans="1:10" x14ac:dyDescent="0.35">
      <c r="A30" s="51"/>
    </row>
    <row r="31" spans="1:10" x14ac:dyDescent="0.35">
      <c r="A31" s="51">
        <v>2</v>
      </c>
      <c r="B31" t="s">
        <v>216</v>
      </c>
    </row>
    <row r="32" spans="1:10" x14ac:dyDescent="0.35">
      <c r="A32" s="51"/>
      <c r="B32" t="s">
        <v>217</v>
      </c>
    </row>
    <row r="33" spans="1:2" x14ac:dyDescent="0.35">
      <c r="A33" s="51"/>
      <c r="B33" t="s">
        <v>218</v>
      </c>
    </row>
    <row r="34" spans="1:2" x14ac:dyDescent="0.35">
      <c r="A34" s="51"/>
      <c r="B34" t="s">
        <v>219</v>
      </c>
    </row>
    <row r="35" spans="1:2" x14ac:dyDescent="0.35">
      <c r="A35" s="51"/>
    </row>
    <row r="36" spans="1:2" x14ac:dyDescent="0.35">
      <c r="A36" s="51">
        <v>3</v>
      </c>
      <c r="B36" t="s">
        <v>220</v>
      </c>
    </row>
    <row r="37" spans="1:2" x14ac:dyDescent="0.35">
      <c r="A37" s="51"/>
      <c r="B37" t="s">
        <v>221</v>
      </c>
    </row>
    <row r="38" spans="1:2" x14ac:dyDescent="0.35">
      <c r="A38" s="51"/>
      <c r="B38" t="s">
        <v>222</v>
      </c>
    </row>
    <row r="39" spans="1:2" x14ac:dyDescent="0.35">
      <c r="A39" s="51"/>
      <c r="B39" t="s">
        <v>223</v>
      </c>
    </row>
    <row r="40" spans="1:2" x14ac:dyDescent="0.35">
      <c r="A40" s="51"/>
      <c r="B40" t="s">
        <v>224</v>
      </c>
    </row>
    <row r="41" spans="1:2" x14ac:dyDescent="0.35">
      <c r="A41" s="52"/>
      <c r="B41" t="s">
        <v>225</v>
      </c>
    </row>
    <row r="42" spans="1:2" x14ac:dyDescent="0.35">
      <c r="A42" s="52"/>
    </row>
    <row r="43" spans="1:2" x14ac:dyDescent="0.35">
      <c r="A43" s="51">
        <v>4</v>
      </c>
      <c r="B43" t="s">
        <v>229</v>
      </c>
    </row>
    <row r="44" spans="1:2" x14ac:dyDescent="0.35">
      <c r="B44" t="s">
        <v>226</v>
      </c>
    </row>
    <row r="45" spans="1:2" x14ac:dyDescent="0.35">
      <c r="A45" s="52"/>
      <c r="B45" t="s">
        <v>228</v>
      </c>
    </row>
    <row r="46" spans="1:2" x14ac:dyDescent="0.35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04E-9A25-476C-A984-AE5FAB868839}">
  <dimension ref="A1:F35"/>
  <sheetViews>
    <sheetView workbookViewId="0"/>
  </sheetViews>
  <sheetFormatPr defaultRowHeight="14.5" x14ac:dyDescent="0.35"/>
  <cols>
    <col min="1" max="1" width="10.54296875" style="1" customWidth="1"/>
    <col min="2" max="2" width="35.7265625" bestFit="1" customWidth="1"/>
    <col min="3" max="3" width="13.54296875" style="1" bestFit="1" customWidth="1"/>
    <col min="4" max="5" width="7.54296875" style="1" customWidth="1"/>
  </cols>
  <sheetData>
    <row r="1" spans="1:6" x14ac:dyDescent="0.35">
      <c r="C1" s="4"/>
    </row>
    <row r="2" spans="1:6" x14ac:dyDescent="0.35">
      <c r="A2" s="4"/>
      <c r="B2" s="89" t="s">
        <v>211</v>
      </c>
      <c r="C2" s="4"/>
      <c r="D2" s="4"/>
      <c r="E2" s="4"/>
      <c r="F2" s="49"/>
    </row>
    <row r="3" spans="1:6" x14ac:dyDescent="0.35">
      <c r="A3" s="4"/>
      <c r="B3" s="49"/>
      <c r="C3" s="4" t="s">
        <v>25</v>
      </c>
      <c r="D3" s="4" t="s">
        <v>2</v>
      </c>
      <c r="E3" s="4" t="s">
        <v>4</v>
      </c>
      <c r="F3" s="4" t="s">
        <v>32</v>
      </c>
    </row>
    <row r="4" spans="1:6" x14ac:dyDescent="0.35">
      <c r="A4" s="90" t="s">
        <v>0</v>
      </c>
      <c r="B4" s="91" t="s">
        <v>1</v>
      </c>
      <c r="C4" s="90" t="s">
        <v>26</v>
      </c>
      <c r="D4" s="90" t="s">
        <v>3</v>
      </c>
      <c r="E4" s="90" t="s">
        <v>5</v>
      </c>
      <c r="F4" s="90" t="s">
        <v>33</v>
      </c>
    </row>
    <row r="5" spans="1:6" x14ac:dyDescent="0.35">
      <c r="A5" s="1">
        <v>1010</v>
      </c>
      <c r="B5" t="s">
        <v>7</v>
      </c>
      <c r="C5" s="3" t="s">
        <v>6</v>
      </c>
      <c r="D5" s="1" t="s">
        <v>31</v>
      </c>
      <c r="F5" s="1" t="s">
        <v>98</v>
      </c>
    </row>
    <row r="6" spans="1:6" x14ac:dyDescent="0.35">
      <c r="A6" s="1">
        <v>1110</v>
      </c>
      <c r="B6" t="s">
        <v>8</v>
      </c>
      <c r="C6" s="3" t="s">
        <v>6</v>
      </c>
      <c r="D6" s="1" t="s">
        <v>31</v>
      </c>
      <c r="F6" s="1" t="s">
        <v>99</v>
      </c>
    </row>
    <row r="7" spans="1:6" x14ac:dyDescent="0.35">
      <c r="A7" s="1">
        <v>1210</v>
      </c>
      <c r="B7" t="s">
        <v>9</v>
      </c>
      <c r="C7" s="3" t="s">
        <v>6</v>
      </c>
      <c r="D7" s="1" t="s">
        <v>31</v>
      </c>
      <c r="F7" s="1" t="s">
        <v>100</v>
      </c>
    </row>
    <row r="8" spans="1:6" x14ac:dyDescent="0.35">
      <c r="A8" s="1">
        <v>1220</v>
      </c>
      <c r="B8" t="s">
        <v>10</v>
      </c>
      <c r="C8" s="3" t="s">
        <v>6</v>
      </c>
      <c r="D8" s="1" t="s">
        <v>31</v>
      </c>
      <c r="F8" s="1" t="s">
        <v>101</v>
      </c>
    </row>
    <row r="9" spans="1:6" x14ac:dyDescent="0.35">
      <c r="A9" s="1">
        <v>1310</v>
      </c>
      <c r="B9" t="s">
        <v>11</v>
      </c>
      <c r="C9" s="3" t="s">
        <v>6</v>
      </c>
      <c r="D9" s="1" t="s">
        <v>31</v>
      </c>
      <c r="F9" s="1" t="s">
        <v>102</v>
      </c>
    </row>
    <row r="10" spans="1:6" x14ac:dyDescent="0.35">
      <c r="A10" s="1">
        <v>1320</v>
      </c>
      <c r="B10" t="s">
        <v>12</v>
      </c>
      <c r="C10" s="3" t="s">
        <v>6</v>
      </c>
      <c r="D10" s="1" t="s">
        <v>31</v>
      </c>
      <c r="F10" s="1" t="s">
        <v>103</v>
      </c>
    </row>
    <row r="11" spans="1:6" x14ac:dyDescent="0.35">
      <c r="A11" s="1">
        <v>1510</v>
      </c>
      <c r="B11" t="s">
        <v>13</v>
      </c>
      <c r="C11" s="3" t="s">
        <v>6</v>
      </c>
      <c r="D11" s="1" t="s">
        <v>31</v>
      </c>
      <c r="F11" s="1" t="s">
        <v>104</v>
      </c>
    </row>
    <row r="12" spans="1:6" x14ac:dyDescent="0.35">
      <c r="A12" s="1">
        <v>2110</v>
      </c>
      <c r="B12" t="s">
        <v>14</v>
      </c>
      <c r="C12" s="3" t="s">
        <v>27</v>
      </c>
      <c r="E12" s="1" t="s">
        <v>31</v>
      </c>
      <c r="F12" s="1" t="s">
        <v>105</v>
      </c>
    </row>
    <row r="13" spans="1:6" x14ac:dyDescent="0.35">
      <c r="A13" s="1">
        <v>2130</v>
      </c>
      <c r="B13" t="s">
        <v>90</v>
      </c>
      <c r="C13" s="3" t="s">
        <v>27</v>
      </c>
      <c r="E13" s="1" t="s">
        <v>31</v>
      </c>
      <c r="F13" s="1" t="s">
        <v>107</v>
      </c>
    </row>
    <row r="14" spans="1:6" x14ac:dyDescent="0.35">
      <c r="A14" s="1">
        <v>2150</v>
      </c>
      <c r="B14" t="s">
        <v>118</v>
      </c>
      <c r="C14" s="3" t="s">
        <v>27</v>
      </c>
      <c r="E14" s="1" t="s">
        <v>31</v>
      </c>
      <c r="F14" s="1" t="s">
        <v>106</v>
      </c>
    </row>
    <row r="15" spans="1:6" x14ac:dyDescent="0.35">
      <c r="A15" s="1">
        <v>2710</v>
      </c>
      <c r="B15" t="s">
        <v>15</v>
      </c>
      <c r="C15" s="3" t="s">
        <v>27</v>
      </c>
      <c r="E15" s="1" t="s">
        <v>31</v>
      </c>
      <c r="F15" s="1" t="s">
        <v>108</v>
      </c>
    </row>
    <row r="16" spans="1:6" x14ac:dyDescent="0.35">
      <c r="A16" s="1">
        <v>3300</v>
      </c>
      <c r="B16" t="s">
        <v>16</v>
      </c>
      <c r="C16" s="3" t="s">
        <v>28</v>
      </c>
      <c r="E16" s="1" t="s">
        <v>31</v>
      </c>
      <c r="F16" s="1" t="s">
        <v>109</v>
      </c>
    </row>
    <row r="17" spans="1:6" x14ac:dyDescent="0.35">
      <c r="A17" s="1">
        <v>3900</v>
      </c>
      <c r="B17" t="s">
        <v>53</v>
      </c>
      <c r="C17" s="3" t="s">
        <v>28</v>
      </c>
      <c r="E17" s="1" t="s">
        <v>31</v>
      </c>
      <c r="F17" s="1" t="s">
        <v>110</v>
      </c>
    </row>
    <row r="18" spans="1:6" x14ac:dyDescent="0.35">
      <c r="A18" s="1">
        <v>4010</v>
      </c>
      <c r="B18" t="s">
        <v>17</v>
      </c>
      <c r="C18" s="3" t="s">
        <v>147</v>
      </c>
      <c r="E18" s="1" t="s">
        <v>31</v>
      </c>
      <c r="F18" s="51" t="s">
        <v>140</v>
      </c>
    </row>
    <row r="19" spans="1:6" x14ac:dyDescent="0.35">
      <c r="A19" s="1">
        <v>4020</v>
      </c>
      <c r="B19" t="s">
        <v>18</v>
      </c>
      <c r="C19" s="3" t="s">
        <v>147</v>
      </c>
      <c r="E19" s="1" t="s">
        <v>31</v>
      </c>
      <c r="F19" s="51" t="s">
        <v>140</v>
      </c>
    </row>
    <row r="20" spans="1:6" x14ac:dyDescent="0.35">
      <c r="A20" s="1">
        <v>5010</v>
      </c>
      <c r="B20" t="s">
        <v>19</v>
      </c>
      <c r="C20" s="3" t="s">
        <v>29</v>
      </c>
      <c r="D20" s="1" t="s">
        <v>31</v>
      </c>
    </row>
    <row r="21" spans="1:6" x14ac:dyDescent="0.35">
      <c r="A21" s="1">
        <v>5020</v>
      </c>
      <c r="B21" t="s">
        <v>20</v>
      </c>
      <c r="C21" s="3" t="s">
        <v>29</v>
      </c>
      <c r="D21" s="1" t="s">
        <v>31</v>
      </c>
    </row>
    <row r="22" spans="1:6" x14ac:dyDescent="0.35">
      <c r="A22" s="1">
        <v>6010</v>
      </c>
      <c r="B22" t="s">
        <v>131</v>
      </c>
      <c r="C22" s="3" t="s">
        <v>91</v>
      </c>
      <c r="D22" s="1" t="s">
        <v>31</v>
      </c>
      <c r="F22" s="51" t="s">
        <v>162</v>
      </c>
    </row>
    <row r="23" spans="1:6" x14ac:dyDescent="0.35">
      <c r="A23" s="1">
        <v>6210</v>
      </c>
      <c r="B23" t="s">
        <v>21</v>
      </c>
      <c r="C23" s="3" t="s">
        <v>91</v>
      </c>
      <c r="D23" s="1" t="s">
        <v>31</v>
      </c>
      <c r="F23" s="51" t="s">
        <v>163</v>
      </c>
    </row>
    <row r="24" spans="1:6" x14ac:dyDescent="0.35">
      <c r="A24" s="1">
        <v>6220</v>
      </c>
      <c r="B24" t="s">
        <v>22</v>
      </c>
      <c r="C24" s="3" t="s">
        <v>91</v>
      </c>
      <c r="D24" s="1" t="s">
        <v>31</v>
      </c>
      <c r="F24" s="51" t="s">
        <v>164</v>
      </c>
    </row>
    <row r="25" spans="1:6" x14ac:dyDescent="0.35">
      <c r="A25" s="1">
        <v>7020</v>
      </c>
      <c r="B25" t="s">
        <v>23</v>
      </c>
      <c r="C25" s="3" t="s">
        <v>91</v>
      </c>
      <c r="D25" s="1" t="s">
        <v>31</v>
      </c>
      <c r="F25" s="51" t="s">
        <v>165</v>
      </c>
    </row>
    <row r="26" spans="1:6" x14ac:dyDescent="0.35">
      <c r="A26" s="1">
        <v>7030</v>
      </c>
      <c r="B26" t="s">
        <v>96</v>
      </c>
      <c r="C26" s="3" t="s">
        <v>91</v>
      </c>
      <c r="D26" s="1" t="s">
        <v>31</v>
      </c>
      <c r="F26" s="51" t="s">
        <v>166</v>
      </c>
    </row>
    <row r="27" spans="1:6" x14ac:dyDescent="0.35">
      <c r="A27" s="1">
        <v>8000</v>
      </c>
      <c r="B27" t="s">
        <v>145</v>
      </c>
      <c r="C27" s="3" t="s">
        <v>147</v>
      </c>
      <c r="E27" s="51" t="s">
        <v>31</v>
      </c>
    </row>
    <row r="28" spans="1:6" x14ac:dyDescent="0.35">
      <c r="A28" s="51"/>
      <c r="C28" s="51"/>
      <c r="D28" s="51"/>
      <c r="E28" s="51"/>
    </row>
    <row r="29" spans="1:6" x14ac:dyDescent="0.35">
      <c r="A29" s="98" t="s">
        <v>149</v>
      </c>
      <c r="B29" s="98"/>
      <c r="C29" s="98"/>
      <c r="D29" s="98"/>
      <c r="E29" s="98"/>
      <c r="F29" s="98"/>
    </row>
    <row r="31" spans="1:6" x14ac:dyDescent="0.35">
      <c r="A31" s="4" t="s">
        <v>148</v>
      </c>
      <c r="B31" s="2" t="s">
        <v>210</v>
      </c>
    </row>
    <row r="32" spans="1:6" x14ac:dyDescent="0.35">
      <c r="B32" t="s">
        <v>141</v>
      </c>
    </row>
    <row r="33" spans="2:2" x14ac:dyDescent="0.35">
      <c r="B33" t="s">
        <v>142</v>
      </c>
    </row>
    <row r="34" spans="2:2" x14ac:dyDescent="0.35">
      <c r="B34" t="s">
        <v>143</v>
      </c>
    </row>
    <row r="35" spans="2:2" x14ac:dyDescent="0.35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797-48C8-4D93-8574-422E66851A9D}">
  <dimension ref="A1:J86"/>
  <sheetViews>
    <sheetView tabSelected="1" zoomScaleNormal="100" workbookViewId="0">
      <selection activeCell="F5" sqref="F5"/>
    </sheetView>
  </sheetViews>
  <sheetFormatPr defaultRowHeight="14.5" x14ac:dyDescent="0.35"/>
  <cols>
    <col min="1" max="1" width="4.54296875" style="54" customWidth="1"/>
    <col min="2" max="2" width="3.54296875" customWidth="1"/>
    <col min="3" max="3" width="40.453125" bestFit="1" customWidth="1"/>
    <col min="4" max="5" width="8.7265625" style="51"/>
  </cols>
  <sheetData>
    <row r="1" spans="1:10" x14ac:dyDescent="0.35">
      <c r="B1" s="98" t="s">
        <v>1</v>
      </c>
      <c r="C1" s="98"/>
    </row>
    <row r="2" spans="1:10" x14ac:dyDescent="0.35">
      <c r="A2" s="13"/>
    </row>
    <row r="3" spans="1:10" x14ac:dyDescent="0.35">
      <c r="A3" s="13"/>
      <c r="B3" t="s">
        <v>120</v>
      </c>
      <c r="C3" t="s">
        <v>121</v>
      </c>
      <c r="D3" s="98" t="s">
        <v>0</v>
      </c>
      <c r="E3" s="98"/>
      <c r="F3" s="43" t="s">
        <v>120</v>
      </c>
      <c r="G3" s="43" t="s">
        <v>121</v>
      </c>
    </row>
    <row r="4" spans="1:10" x14ac:dyDescent="0.35">
      <c r="A4" s="13"/>
    </row>
    <row r="5" spans="1:10" x14ac:dyDescent="0.35">
      <c r="A5" s="13">
        <v>1</v>
      </c>
      <c r="B5" s="50" t="s">
        <v>7</v>
      </c>
      <c r="D5" s="51">
        <v>1010</v>
      </c>
      <c r="F5" s="86">
        <v>0</v>
      </c>
    </row>
    <row r="6" spans="1:10" x14ac:dyDescent="0.35">
      <c r="A6" s="13"/>
      <c r="B6" s="50"/>
      <c r="C6" t="s">
        <v>118</v>
      </c>
      <c r="E6" s="51">
        <v>2150</v>
      </c>
      <c r="G6" s="86">
        <v>0</v>
      </c>
    </row>
    <row r="7" spans="1:10" x14ac:dyDescent="0.35">
      <c r="A7" s="13"/>
      <c r="B7" s="50"/>
      <c r="C7" t="s">
        <v>119</v>
      </c>
      <c r="E7" s="51">
        <v>2710</v>
      </c>
      <c r="G7" s="86">
        <v>0</v>
      </c>
    </row>
    <row r="8" spans="1:10" x14ac:dyDescent="0.35">
      <c r="A8" s="13"/>
    </row>
    <row r="9" spans="1:10" x14ac:dyDescent="0.35">
      <c r="A9" s="13"/>
      <c r="B9" s="84" t="s">
        <v>125</v>
      </c>
      <c r="C9" s="84"/>
      <c r="D9" s="93"/>
      <c r="E9" s="93"/>
      <c r="F9" s="84"/>
      <c r="G9" s="84"/>
    </row>
    <row r="10" spans="1:10" x14ac:dyDescent="0.35">
      <c r="A10" s="13"/>
      <c r="B10" s="84" t="s">
        <v>155</v>
      </c>
      <c r="C10" s="84"/>
      <c r="D10" s="93"/>
      <c r="E10" s="93"/>
      <c r="F10" s="84"/>
      <c r="G10" s="84"/>
    </row>
    <row r="11" spans="1:10" x14ac:dyDescent="0.35">
      <c r="A11" s="13"/>
      <c r="B11" s="84" t="s">
        <v>139</v>
      </c>
      <c r="C11" s="84"/>
      <c r="D11" s="93"/>
      <c r="E11" s="93"/>
      <c r="F11" s="84"/>
      <c r="G11" s="84"/>
    </row>
    <row r="12" spans="1:10" x14ac:dyDescent="0.35">
      <c r="A12" s="13"/>
      <c r="B12" s="84" t="s">
        <v>138</v>
      </c>
      <c r="C12" s="84"/>
      <c r="D12" s="93"/>
      <c r="E12" s="93"/>
      <c r="F12" s="84"/>
      <c r="G12" s="84"/>
    </row>
    <row r="13" spans="1:10" x14ac:dyDescent="0.35">
      <c r="A13" s="13"/>
      <c r="B13" s="84" t="s">
        <v>182</v>
      </c>
      <c r="C13" s="84"/>
      <c r="D13" s="93"/>
      <c r="E13" s="93"/>
      <c r="F13" s="84"/>
      <c r="G13" s="84"/>
      <c r="J13" s="85"/>
    </row>
    <row r="15" spans="1:10" x14ac:dyDescent="0.35">
      <c r="A15" s="13" t="s">
        <v>122</v>
      </c>
      <c r="B15" t="s">
        <v>7</v>
      </c>
      <c r="D15" s="51">
        <v>1010</v>
      </c>
      <c r="F15" s="86">
        <v>0</v>
      </c>
    </row>
    <row r="16" spans="1:10" x14ac:dyDescent="0.35">
      <c r="A16" s="13"/>
      <c r="B16" t="s">
        <v>123</v>
      </c>
      <c r="D16" s="51">
        <v>1110</v>
      </c>
      <c r="F16" s="86">
        <v>0</v>
      </c>
    </row>
    <row r="17" spans="1:7" x14ac:dyDescent="0.35">
      <c r="A17" s="13"/>
      <c r="B17" t="s">
        <v>63</v>
      </c>
      <c r="D17" s="51">
        <v>1220</v>
      </c>
      <c r="F17" s="86">
        <v>0</v>
      </c>
    </row>
    <row r="18" spans="1:7" x14ac:dyDescent="0.35">
      <c r="A18" s="13"/>
      <c r="C18" t="s">
        <v>17</v>
      </c>
      <c r="E18" s="51">
        <v>4010</v>
      </c>
      <c r="G18" s="86">
        <v>0</v>
      </c>
    </row>
    <row r="19" spans="1:7" x14ac:dyDescent="0.35">
      <c r="A19" s="13"/>
    </row>
    <row r="20" spans="1:7" x14ac:dyDescent="0.35">
      <c r="A20" s="13"/>
      <c r="B20" t="s">
        <v>19</v>
      </c>
      <c r="D20" s="51">
        <v>5010</v>
      </c>
      <c r="F20" s="86">
        <v>0</v>
      </c>
    </row>
    <row r="21" spans="1:7" x14ac:dyDescent="0.35">
      <c r="A21" s="13"/>
      <c r="C21" t="s">
        <v>124</v>
      </c>
      <c r="E21" s="51">
        <v>1310</v>
      </c>
      <c r="G21" s="86">
        <v>0</v>
      </c>
    </row>
    <row r="22" spans="1:7" x14ac:dyDescent="0.35">
      <c r="A22" s="13"/>
    </row>
    <row r="23" spans="1:7" x14ac:dyDescent="0.35">
      <c r="A23" s="13"/>
      <c r="B23" t="s">
        <v>126</v>
      </c>
    </row>
    <row r="24" spans="1:7" x14ac:dyDescent="0.35">
      <c r="A24" s="13"/>
      <c r="B24" t="s">
        <v>231</v>
      </c>
    </row>
    <row r="25" spans="1:7" x14ac:dyDescent="0.35">
      <c r="A25" s="13"/>
      <c r="B25" t="s">
        <v>230</v>
      </c>
      <c r="E25" s="94"/>
    </row>
    <row r="26" spans="1:7" x14ac:dyDescent="0.35">
      <c r="A26" s="13"/>
      <c r="B26" t="s">
        <v>178</v>
      </c>
    </row>
    <row r="27" spans="1:7" x14ac:dyDescent="0.35">
      <c r="A27" s="13"/>
      <c r="B27" t="s">
        <v>179</v>
      </c>
    </row>
    <row r="28" spans="1:7" x14ac:dyDescent="0.35">
      <c r="A28" s="13"/>
      <c r="B28" t="s">
        <v>180</v>
      </c>
    </row>
    <row r="29" spans="1:7" x14ac:dyDescent="0.35">
      <c r="A29" s="13"/>
      <c r="B29" t="s">
        <v>181</v>
      </c>
    </row>
    <row r="30" spans="1:7" x14ac:dyDescent="0.35">
      <c r="A30" s="13"/>
    </row>
    <row r="31" spans="1:7" x14ac:dyDescent="0.35">
      <c r="A31" s="13" t="s">
        <v>127</v>
      </c>
      <c r="B31" t="s">
        <v>7</v>
      </c>
      <c r="D31" s="51">
        <v>1010</v>
      </c>
      <c r="F31" s="86">
        <v>0</v>
      </c>
      <c r="G31" s="10"/>
    </row>
    <row r="32" spans="1:7" x14ac:dyDescent="0.35">
      <c r="A32" s="13"/>
      <c r="C32" t="s">
        <v>123</v>
      </c>
      <c r="E32" s="51">
        <v>1110</v>
      </c>
      <c r="F32" s="10"/>
      <c r="G32" s="86">
        <v>0</v>
      </c>
    </row>
    <row r="33" spans="1:7" x14ac:dyDescent="0.35">
      <c r="A33" s="13"/>
      <c r="B33" t="s">
        <v>90</v>
      </c>
      <c r="D33" s="51">
        <v>2130</v>
      </c>
      <c r="F33" s="86">
        <v>0</v>
      </c>
      <c r="G33" s="10"/>
    </row>
    <row r="34" spans="1:7" x14ac:dyDescent="0.35">
      <c r="A34" s="13"/>
      <c r="C34" t="s">
        <v>7</v>
      </c>
      <c r="E34" s="51">
        <v>1010</v>
      </c>
      <c r="F34" s="10"/>
      <c r="G34" s="86">
        <v>0</v>
      </c>
    </row>
    <row r="35" spans="1:7" x14ac:dyDescent="0.35">
      <c r="A35" s="13"/>
    </row>
    <row r="36" spans="1:7" x14ac:dyDescent="0.35">
      <c r="A36" s="13"/>
      <c r="B36" t="s">
        <v>129</v>
      </c>
    </row>
    <row r="37" spans="1:7" x14ac:dyDescent="0.35">
      <c r="A37" s="13"/>
      <c r="B37" t="s">
        <v>128</v>
      </c>
    </row>
    <row r="38" spans="1:7" x14ac:dyDescent="0.35">
      <c r="A38" s="13"/>
      <c r="B38" t="s">
        <v>232</v>
      </c>
    </row>
    <row r="39" spans="1:7" x14ac:dyDescent="0.35">
      <c r="A39" s="13"/>
      <c r="B39" t="s">
        <v>130</v>
      </c>
    </row>
    <row r="40" spans="1:7" x14ac:dyDescent="0.35">
      <c r="A40" s="13"/>
      <c r="B40" t="s">
        <v>177</v>
      </c>
    </row>
    <row r="41" spans="1:7" x14ac:dyDescent="0.35">
      <c r="A41" s="13"/>
    </row>
    <row r="42" spans="1:7" x14ac:dyDescent="0.35">
      <c r="A42" s="13" t="s">
        <v>137</v>
      </c>
      <c r="B42" t="s">
        <v>7</v>
      </c>
      <c r="D42" s="51">
        <v>1010</v>
      </c>
      <c r="F42" s="86">
        <v>0</v>
      </c>
      <c r="G42" s="10"/>
    </row>
    <row r="43" spans="1:7" x14ac:dyDescent="0.35">
      <c r="A43" s="13"/>
      <c r="C43" t="s">
        <v>145</v>
      </c>
      <c r="E43" s="51">
        <v>8000</v>
      </c>
      <c r="F43" s="10"/>
      <c r="G43" s="86">
        <v>0</v>
      </c>
    </row>
    <row r="44" spans="1:7" x14ac:dyDescent="0.35">
      <c r="A44" s="13"/>
    </row>
    <row r="45" spans="1:7" x14ac:dyDescent="0.35">
      <c r="A45" s="13"/>
      <c r="B45" t="s">
        <v>151</v>
      </c>
    </row>
    <row r="46" spans="1:7" x14ac:dyDescent="0.35">
      <c r="A46" s="13"/>
      <c r="B46" t="s">
        <v>152</v>
      </c>
    </row>
    <row r="47" spans="1:7" x14ac:dyDescent="0.35">
      <c r="A47" s="13"/>
      <c r="B47" t="s">
        <v>153</v>
      </c>
    </row>
    <row r="48" spans="1:7" x14ac:dyDescent="0.35">
      <c r="A48" s="13"/>
      <c r="B48" t="s">
        <v>176</v>
      </c>
    </row>
    <row r="49" spans="1:7" x14ac:dyDescent="0.35">
      <c r="A49" s="13"/>
    </row>
    <row r="50" spans="1:7" x14ac:dyDescent="0.35">
      <c r="A50" s="13" t="s">
        <v>154</v>
      </c>
      <c r="B50" t="s">
        <v>119</v>
      </c>
      <c r="D50" s="51">
        <v>2710</v>
      </c>
      <c r="F50" s="86">
        <v>0</v>
      </c>
      <c r="G50" s="10"/>
    </row>
    <row r="51" spans="1:7" x14ac:dyDescent="0.35">
      <c r="A51" s="13"/>
      <c r="B51" t="s">
        <v>96</v>
      </c>
      <c r="D51" s="51">
        <v>7030</v>
      </c>
      <c r="F51" s="86">
        <v>0</v>
      </c>
      <c r="G51" s="10"/>
    </row>
    <row r="52" spans="1:7" x14ac:dyDescent="0.35">
      <c r="A52" s="13"/>
      <c r="C52" t="s">
        <v>7</v>
      </c>
      <c r="E52" s="51">
        <v>1010</v>
      </c>
      <c r="F52" s="10"/>
      <c r="G52" s="86">
        <v>0</v>
      </c>
    </row>
    <row r="53" spans="1:7" x14ac:dyDescent="0.35">
      <c r="A53" s="13"/>
    </row>
    <row r="54" spans="1:7" x14ac:dyDescent="0.35">
      <c r="A54" s="13"/>
      <c r="B54" t="s">
        <v>156</v>
      </c>
    </row>
    <row r="55" spans="1:7" x14ac:dyDescent="0.35">
      <c r="A55" s="13"/>
      <c r="B55" t="s">
        <v>157</v>
      </c>
    </row>
    <row r="56" spans="1:7" x14ac:dyDescent="0.35">
      <c r="A56" s="13"/>
      <c r="B56" t="s">
        <v>159</v>
      </c>
    </row>
    <row r="57" spans="1:7" x14ac:dyDescent="0.35">
      <c r="A57" s="13"/>
      <c r="B57" t="s">
        <v>160</v>
      </c>
    </row>
    <row r="58" spans="1:7" x14ac:dyDescent="0.35">
      <c r="B58" t="s">
        <v>161</v>
      </c>
    </row>
    <row r="59" spans="1:7" x14ac:dyDescent="0.35">
      <c r="B59" t="s">
        <v>175</v>
      </c>
    </row>
    <row r="60" spans="1:7" x14ac:dyDescent="0.35">
      <c r="A60" s="13"/>
    </row>
    <row r="61" spans="1:7" x14ac:dyDescent="0.35">
      <c r="A61" s="13" t="s">
        <v>158</v>
      </c>
      <c r="B61" t="s">
        <v>13</v>
      </c>
      <c r="D61" s="51">
        <v>1510</v>
      </c>
      <c r="F61" s="86">
        <v>0</v>
      </c>
      <c r="G61" s="10"/>
    </row>
    <row r="62" spans="1:7" x14ac:dyDescent="0.35">
      <c r="C62" t="s">
        <v>14</v>
      </c>
      <c r="E62" s="51">
        <v>2110</v>
      </c>
      <c r="F62" s="10"/>
      <c r="G62" s="86">
        <v>0</v>
      </c>
    </row>
    <row r="64" spans="1:7" x14ac:dyDescent="0.35">
      <c r="B64" t="s">
        <v>167</v>
      </c>
    </row>
    <row r="65" spans="1:7" x14ac:dyDescent="0.35">
      <c r="B65" t="s">
        <v>168</v>
      </c>
    </row>
    <row r="66" spans="1:7" x14ac:dyDescent="0.35">
      <c r="B66" t="s">
        <v>169</v>
      </c>
    </row>
    <row r="67" spans="1:7" x14ac:dyDescent="0.35">
      <c r="B67" t="s">
        <v>174</v>
      </c>
    </row>
    <row r="69" spans="1:7" x14ac:dyDescent="0.35">
      <c r="A69" s="13" t="s">
        <v>170</v>
      </c>
      <c r="B69" t="s">
        <v>7</v>
      </c>
      <c r="D69" s="51">
        <v>1010</v>
      </c>
      <c r="F69" s="86">
        <v>0</v>
      </c>
      <c r="G69" s="55"/>
    </row>
    <row r="70" spans="1:7" x14ac:dyDescent="0.35">
      <c r="C70" t="s">
        <v>171</v>
      </c>
      <c r="E70" s="51">
        <v>1210</v>
      </c>
      <c r="F70" s="55"/>
      <c r="G70" s="86">
        <v>0</v>
      </c>
    </row>
    <row r="72" spans="1:7" x14ac:dyDescent="0.35">
      <c r="B72" t="s">
        <v>172</v>
      </c>
    </row>
    <row r="73" spans="1:7" x14ac:dyDescent="0.35">
      <c r="B73" t="s">
        <v>173</v>
      </c>
    </row>
    <row r="75" spans="1:7" x14ac:dyDescent="0.35">
      <c r="A75" s="13" t="s">
        <v>183</v>
      </c>
      <c r="B75" t="s">
        <v>186</v>
      </c>
      <c r="D75" s="51">
        <v>6010</v>
      </c>
      <c r="F75" s="86">
        <v>0</v>
      </c>
      <c r="G75" s="10"/>
    </row>
    <row r="76" spans="1:7" x14ac:dyDescent="0.35">
      <c r="B76" t="s">
        <v>21</v>
      </c>
      <c r="D76" s="51">
        <v>6210</v>
      </c>
      <c r="F76" s="86">
        <v>0</v>
      </c>
      <c r="G76" s="10"/>
    </row>
    <row r="77" spans="1:7" x14ac:dyDescent="0.35">
      <c r="B77" t="s">
        <v>22</v>
      </c>
      <c r="D77" s="51">
        <v>6220</v>
      </c>
      <c r="F77" s="86">
        <v>0</v>
      </c>
      <c r="G77" s="10"/>
    </row>
    <row r="78" spans="1:7" x14ac:dyDescent="0.35">
      <c r="B78" t="s">
        <v>23</v>
      </c>
      <c r="D78" s="51">
        <v>7020</v>
      </c>
      <c r="F78" s="86">
        <v>0</v>
      </c>
      <c r="G78" s="10"/>
    </row>
    <row r="79" spans="1:7" x14ac:dyDescent="0.35">
      <c r="C79" t="s">
        <v>7</v>
      </c>
      <c r="E79" s="51">
        <v>1010</v>
      </c>
      <c r="F79" s="10"/>
      <c r="G79" s="86">
        <v>0</v>
      </c>
    </row>
    <row r="81" spans="2:7" x14ac:dyDescent="0.35">
      <c r="B81" t="s">
        <v>187</v>
      </c>
    </row>
    <row r="82" spans="2:7" x14ac:dyDescent="0.35">
      <c r="B82" t="s">
        <v>188</v>
      </c>
    </row>
    <row r="83" spans="2:7" x14ac:dyDescent="0.35">
      <c r="B83" t="s">
        <v>189</v>
      </c>
    </row>
    <row r="84" spans="2:7" x14ac:dyDescent="0.35">
      <c r="B84" t="s">
        <v>190</v>
      </c>
    </row>
    <row r="86" spans="2:7" x14ac:dyDescent="0.35">
      <c r="F86" s="10">
        <f>SUM(F5:F79)</f>
        <v>0</v>
      </c>
      <c r="G86" s="10">
        <f>SUM(G5:G79)</f>
        <v>0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horizontalDpi="0" verticalDpi="0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9EE-6CA5-4152-87C1-67C8D9C5AC99}">
  <sheetPr>
    <pageSetUpPr fitToPage="1"/>
  </sheetPr>
  <dimension ref="A1:N43"/>
  <sheetViews>
    <sheetView topLeftCell="A4" workbookViewId="0">
      <selection activeCell="A14" sqref="A14"/>
    </sheetView>
  </sheetViews>
  <sheetFormatPr defaultRowHeight="14.5" x14ac:dyDescent="0.35"/>
  <cols>
    <col min="1" max="2" width="10.54296875" customWidth="1"/>
    <col min="3" max="4" width="2.54296875" customWidth="1"/>
    <col min="5" max="6" width="10.54296875" customWidth="1"/>
    <col min="7" max="8" width="2.54296875" customWidth="1"/>
    <col min="9" max="10" width="10.54296875" customWidth="1"/>
    <col min="11" max="12" width="2.54296875" customWidth="1"/>
    <col min="13" max="14" width="10.54296875" customWidth="1"/>
  </cols>
  <sheetData>
    <row r="1" spans="1:14" ht="18.5" x14ac:dyDescent="0.45">
      <c r="A1" s="99" t="s">
        <v>89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x14ac:dyDescent="0.35">
      <c r="A2" s="13" t="s">
        <v>86</v>
      </c>
      <c r="B2" s="13" t="s">
        <v>24</v>
      </c>
      <c r="C2" s="27"/>
      <c r="E2" s="13" t="s">
        <v>86</v>
      </c>
      <c r="F2" s="13" t="s">
        <v>24</v>
      </c>
      <c r="G2" s="27"/>
      <c r="I2" s="13" t="s">
        <v>24</v>
      </c>
      <c r="J2" s="13" t="s">
        <v>86</v>
      </c>
      <c r="K2" s="27"/>
      <c r="M2" s="13" t="s">
        <v>24</v>
      </c>
      <c r="N2" s="13" t="s">
        <v>86</v>
      </c>
    </row>
    <row r="3" spans="1:14" ht="15" thickBot="1" x14ac:dyDescent="0.4">
      <c r="A3" s="101" t="s">
        <v>35</v>
      </c>
      <c r="B3" s="101"/>
      <c r="C3" s="28"/>
      <c r="E3" s="101" t="s">
        <v>8</v>
      </c>
      <c r="F3" s="101"/>
      <c r="G3" s="28"/>
      <c r="I3" s="101" t="s">
        <v>42</v>
      </c>
      <c r="J3" s="101"/>
      <c r="K3" s="28"/>
      <c r="M3" s="101" t="s">
        <v>50</v>
      </c>
      <c r="N3" s="101"/>
    </row>
    <row r="4" spans="1:14" ht="15" thickTop="1" x14ac:dyDescent="0.35">
      <c r="A4" s="10">
        <v>800000</v>
      </c>
      <c r="B4" s="14" t="s">
        <v>87</v>
      </c>
      <c r="C4" s="29"/>
      <c r="D4" s="10"/>
      <c r="E4" s="10">
        <v>150000</v>
      </c>
      <c r="F4" s="14" t="s">
        <v>87</v>
      </c>
      <c r="G4" s="29"/>
      <c r="H4" s="18"/>
      <c r="I4" s="17" t="s">
        <v>87</v>
      </c>
      <c r="J4" s="11">
        <v>1000000</v>
      </c>
      <c r="K4" s="30"/>
      <c r="L4" s="18"/>
      <c r="M4" s="17" t="s">
        <v>87</v>
      </c>
      <c r="N4" s="11">
        <v>262500</v>
      </c>
    </row>
    <row r="5" spans="1:14" x14ac:dyDescent="0.35">
      <c r="A5" s="15">
        <f>'Transactions - Journal Entries'!F5</f>
        <v>0</v>
      </c>
      <c r="B5" s="16"/>
      <c r="C5" s="30"/>
      <c r="D5" s="10"/>
      <c r="E5" s="15">
        <f>'Transactions - Journal Entries'!F16</f>
        <v>0</v>
      </c>
      <c r="F5" s="16">
        <f>'Transactions - Journal Entries'!G32</f>
        <v>0</v>
      </c>
      <c r="G5" s="30"/>
      <c r="H5" s="10"/>
      <c r="I5" s="15"/>
      <c r="J5" s="16"/>
      <c r="K5" s="30"/>
      <c r="L5" s="10"/>
      <c r="M5" s="15"/>
      <c r="N5" s="16"/>
    </row>
    <row r="6" spans="1:14" x14ac:dyDescent="0.35">
      <c r="A6" s="10">
        <f>'Transactions - Journal Entries'!F15</f>
        <v>0</v>
      </c>
      <c r="B6" s="12"/>
      <c r="C6" s="30"/>
      <c r="D6" s="10"/>
      <c r="E6" s="10"/>
      <c r="F6" s="12"/>
      <c r="G6" s="30"/>
      <c r="H6" s="10"/>
      <c r="I6" s="10"/>
      <c r="J6" s="12"/>
      <c r="K6" s="30"/>
      <c r="L6" s="10"/>
      <c r="M6" s="10"/>
      <c r="N6" s="12"/>
    </row>
    <row r="7" spans="1:14" ht="15" thickBot="1" x14ac:dyDescent="0.4">
      <c r="A7" s="10">
        <f>'Transactions - Journal Entries'!F31</f>
        <v>0</v>
      </c>
      <c r="B7" s="12"/>
      <c r="C7" s="29"/>
      <c r="D7" s="10"/>
      <c r="E7" s="21">
        <f>E4+E5+E6-F5-F6</f>
        <v>150000</v>
      </c>
      <c r="F7" s="19" t="s">
        <v>88</v>
      </c>
      <c r="G7" s="29"/>
      <c r="H7" s="18"/>
      <c r="I7" s="20" t="s">
        <v>88</v>
      </c>
      <c r="J7" s="22">
        <f>J4+J5+J6-I5-I6</f>
        <v>1000000</v>
      </c>
      <c r="K7" s="30"/>
      <c r="L7" s="18"/>
      <c r="M7" s="20" t="s">
        <v>88</v>
      </c>
      <c r="N7" s="22">
        <f>N4+N5+N6-M5-M6</f>
        <v>262500</v>
      </c>
    </row>
    <row r="8" spans="1:14" ht="15" thickTop="1" x14ac:dyDescent="0.35">
      <c r="A8" s="10"/>
      <c r="B8" s="12">
        <f>'Transactions - Journal Entries'!G34</f>
        <v>0</v>
      </c>
      <c r="C8" s="30"/>
      <c r="D8" s="10"/>
      <c r="E8" s="10"/>
      <c r="F8" s="10"/>
      <c r="G8" s="30"/>
      <c r="H8" s="10"/>
      <c r="I8" s="10"/>
      <c r="J8" s="10"/>
      <c r="K8" s="30"/>
      <c r="L8" s="10"/>
      <c r="M8" s="10"/>
      <c r="N8" s="10"/>
    </row>
    <row r="9" spans="1:14" x14ac:dyDescent="0.35">
      <c r="A9" s="10">
        <f>'Transactions - Journal Entries'!F42</f>
        <v>0</v>
      </c>
      <c r="B9" s="12"/>
      <c r="C9" s="27"/>
      <c r="D9" s="10"/>
      <c r="E9" s="13" t="s">
        <v>86</v>
      </c>
      <c r="F9" s="13" t="s">
        <v>24</v>
      </c>
      <c r="G9" s="27"/>
      <c r="H9" s="10"/>
      <c r="I9" s="13" t="s">
        <v>24</v>
      </c>
      <c r="J9" s="13" t="s">
        <v>86</v>
      </c>
      <c r="K9" s="27"/>
      <c r="L9" s="10"/>
      <c r="M9" s="13" t="s">
        <v>24</v>
      </c>
      <c r="N9" s="13" t="s">
        <v>86</v>
      </c>
    </row>
    <row r="10" spans="1:14" ht="15" thickBot="1" x14ac:dyDescent="0.4">
      <c r="A10" s="10">
        <f>'Transactions - Journal Entries'!F69</f>
        <v>0</v>
      </c>
      <c r="B10" s="12">
        <f>'Transactions - Journal Entries'!G52</f>
        <v>0</v>
      </c>
      <c r="C10" s="29"/>
      <c r="D10" s="10"/>
      <c r="E10" s="100" t="s">
        <v>37</v>
      </c>
      <c r="F10" s="100"/>
      <c r="G10" s="29"/>
      <c r="H10" s="10"/>
      <c r="I10" s="100" t="s">
        <v>43</v>
      </c>
      <c r="J10" s="100"/>
      <c r="K10" s="29"/>
      <c r="L10" s="10"/>
      <c r="M10" s="100" t="s">
        <v>44</v>
      </c>
      <c r="N10" s="100"/>
    </row>
    <row r="11" spans="1:14" ht="15" thickTop="1" x14ac:dyDescent="0.35">
      <c r="B11" s="12">
        <f>'Transactions - Journal Entries'!G79</f>
        <v>0</v>
      </c>
      <c r="C11" s="29"/>
      <c r="D11" s="10"/>
      <c r="E11" s="10">
        <v>15000</v>
      </c>
      <c r="F11" s="14" t="s">
        <v>87</v>
      </c>
      <c r="G11" s="29"/>
      <c r="H11" s="18"/>
      <c r="I11" s="17" t="s">
        <v>87</v>
      </c>
      <c r="J11" s="11">
        <v>500000</v>
      </c>
      <c r="K11" s="30"/>
      <c r="L11" s="18"/>
      <c r="M11" s="17" t="s">
        <v>87</v>
      </c>
      <c r="N11" s="11">
        <v>500000</v>
      </c>
    </row>
    <row r="12" spans="1:14" x14ac:dyDescent="0.35">
      <c r="B12" s="12"/>
      <c r="C12" s="30"/>
      <c r="D12" s="10"/>
      <c r="E12" s="15">
        <f>'Transactions - Journal Entries'!F17</f>
        <v>0</v>
      </c>
      <c r="F12" s="16"/>
      <c r="G12" s="30"/>
      <c r="H12" s="10"/>
      <c r="I12" s="15"/>
      <c r="J12" s="16">
        <f>'Transactions - Journal Entries'!G18</f>
        <v>0</v>
      </c>
      <c r="K12" s="30"/>
      <c r="L12" s="10"/>
      <c r="M12" s="15"/>
      <c r="N12" s="16"/>
    </row>
    <row r="13" spans="1:14" x14ac:dyDescent="0.35">
      <c r="B13" s="12"/>
      <c r="C13" s="30"/>
      <c r="D13" s="10"/>
      <c r="E13" s="10"/>
      <c r="F13" s="12"/>
      <c r="G13" s="30"/>
      <c r="H13" s="10"/>
      <c r="I13" s="10"/>
      <c r="J13" s="12"/>
      <c r="K13" s="30"/>
      <c r="L13" s="10"/>
      <c r="M13" s="10"/>
      <c r="N13" s="12"/>
    </row>
    <row r="14" spans="1:14" ht="15" thickBot="1" x14ac:dyDescent="0.4">
      <c r="A14" s="21">
        <f>A4+A5+A6+A7+A8+A9+A10+A11+A12+A13-B5-B6-B7-B8-B9-B10-B11-B12-B13</f>
        <v>800000</v>
      </c>
      <c r="B14" s="19" t="s">
        <v>88</v>
      </c>
      <c r="C14" s="29"/>
      <c r="D14" s="10"/>
      <c r="E14" s="21">
        <f>E11+E12+E13-F12-F13</f>
        <v>15000</v>
      </c>
      <c r="F14" s="19" t="s">
        <v>88</v>
      </c>
      <c r="G14" s="29"/>
      <c r="H14" s="18"/>
      <c r="I14" s="20" t="s">
        <v>88</v>
      </c>
      <c r="J14" s="22">
        <f>J11+J12+J13-I12-I13</f>
        <v>500000</v>
      </c>
      <c r="K14" s="30"/>
      <c r="L14" s="18"/>
      <c r="M14" s="20" t="s">
        <v>88</v>
      </c>
      <c r="N14" s="22">
        <f>N11+N12+N13-M12-M13</f>
        <v>500000</v>
      </c>
    </row>
    <row r="15" spans="1:14" ht="15" thickTop="1" x14ac:dyDescent="0.35">
      <c r="C15" s="30"/>
      <c r="D15" s="10"/>
      <c r="E15" s="10"/>
      <c r="F15" s="10"/>
      <c r="G15" s="30"/>
      <c r="H15" s="10"/>
      <c r="I15" s="10"/>
      <c r="J15" s="10"/>
      <c r="K15" s="30"/>
      <c r="L15" s="10"/>
      <c r="M15" s="10"/>
      <c r="N15" s="10"/>
    </row>
    <row r="16" spans="1:14" x14ac:dyDescent="0.35">
      <c r="A16" s="13" t="s">
        <v>86</v>
      </c>
      <c r="B16" s="13" t="s">
        <v>24</v>
      </c>
      <c r="C16" s="27"/>
      <c r="D16" s="10"/>
      <c r="E16" s="13" t="s">
        <v>86</v>
      </c>
      <c r="F16" s="13" t="s">
        <v>24</v>
      </c>
      <c r="G16" s="27"/>
      <c r="H16" s="10"/>
      <c r="I16" s="13" t="s">
        <v>86</v>
      </c>
      <c r="J16" s="13" t="s">
        <v>24</v>
      </c>
      <c r="K16" s="27"/>
      <c r="L16" s="10"/>
      <c r="M16" s="13" t="s">
        <v>86</v>
      </c>
      <c r="N16" s="13" t="s">
        <v>24</v>
      </c>
    </row>
    <row r="17" spans="1:14" ht="15" thickBot="1" x14ac:dyDescent="0.4">
      <c r="A17" s="100" t="s">
        <v>36</v>
      </c>
      <c r="B17" s="100"/>
      <c r="C17" s="29"/>
      <c r="D17" s="10"/>
      <c r="E17" s="100" t="s">
        <v>39</v>
      </c>
      <c r="F17" s="100"/>
      <c r="G17" s="29"/>
      <c r="H17" s="10"/>
      <c r="I17" s="100" t="s">
        <v>45</v>
      </c>
      <c r="J17" s="100"/>
      <c r="K17" s="29"/>
      <c r="L17" s="10"/>
      <c r="M17" s="100" t="s">
        <v>46</v>
      </c>
      <c r="N17" s="100"/>
    </row>
    <row r="18" spans="1:14" ht="15" thickTop="1" x14ac:dyDescent="0.35">
      <c r="A18" s="10">
        <v>30000</v>
      </c>
      <c r="B18" s="14" t="s">
        <v>87</v>
      </c>
      <c r="C18" s="29"/>
      <c r="D18" s="10"/>
      <c r="E18" s="10">
        <v>400000</v>
      </c>
      <c r="F18" s="14" t="s">
        <v>87</v>
      </c>
      <c r="G18" s="29"/>
      <c r="H18" s="10"/>
      <c r="I18" s="10">
        <v>475000</v>
      </c>
      <c r="J18" s="14" t="s">
        <v>87</v>
      </c>
      <c r="K18" s="29"/>
      <c r="L18" s="10"/>
      <c r="M18" s="10">
        <v>450000</v>
      </c>
      <c r="N18" s="14" t="s">
        <v>87</v>
      </c>
    </row>
    <row r="19" spans="1:14" x14ac:dyDescent="0.35">
      <c r="A19" s="15"/>
      <c r="B19" s="16">
        <f>'Transactions - Journal Entries'!G70</f>
        <v>0</v>
      </c>
      <c r="C19" s="30"/>
      <c r="D19" s="10"/>
      <c r="E19" s="15"/>
      <c r="F19" s="16"/>
      <c r="G19" s="30"/>
      <c r="H19" s="10"/>
      <c r="I19" s="15">
        <f>'Transactions - Journal Entries'!F20</f>
        <v>0</v>
      </c>
      <c r="J19" s="16"/>
      <c r="K19" s="30"/>
      <c r="L19" s="10"/>
      <c r="M19" s="15"/>
      <c r="N19" s="16"/>
    </row>
    <row r="20" spans="1:14" x14ac:dyDescent="0.35">
      <c r="A20" s="10"/>
      <c r="B20" s="12"/>
      <c r="C20" s="30"/>
      <c r="D20" s="10"/>
      <c r="E20" s="10"/>
      <c r="F20" s="12"/>
      <c r="G20" s="30"/>
      <c r="H20" s="10"/>
      <c r="I20" s="10"/>
      <c r="J20" s="12"/>
      <c r="K20" s="30"/>
      <c r="L20" s="10"/>
      <c r="M20" s="10"/>
      <c r="N20" s="12"/>
    </row>
    <row r="21" spans="1:14" ht="15" thickBot="1" x14ac:dyDescent="0.4">
      <c r="A21" s="21">
        <f>A18+A19+A20-B19-B20</f>
        <v>30000</v>
      </c>
      <c r="B21" s="19" t="s">
        <v>88</v>
      </c>
      <c r="C21" s="29"/>
      <c r="D21" s="10"/>
      <c r="E21" s="21">
        <f>E18+E19+E20-F19-F20</f>
        <v>400000</v>
      </c>
      <c r="F21" s="19" t="s">
        <v>88</v>
      </c>
      <c r="G21" s="29"/>
      <c r="H21" s="10"/>
      <c r="I21" s="21">
        <f>I18+I19+I20-J19-J20</f>
        <v>475000</v>
      </c>
      <c r="J21" s="19" t="s">
        <v>88</v>
      </c>
      <c r="K21" s="29"/>
      <c r="L21" s="10"/>
      <c r="M21" s="21">
        <f>M18+M19+M20-N19-N20</f>
        <v>450000</v>
      </c>
      <c r="N21" s="19" t="s">
        <v>88</v>
      </c>
    </row>
    <row r="22" spans="1:14" ht="15" thickTop="1" x14ac:dyDescent="0.35">
      <c r="A22" s="10"/>
      <c r="B22" s="10"/>
      <c r="C22" s="30"/>
      <c r="D22" s="10"/>
      <c r="E22" s="10"/>
      <c r="F22" s="10"/>
      <c r="G22" s="30"/>
      <c r="H22" s="10"/>
      <c r="I22" s="10"/>
      <c r="J22" s="10"/>
      <c r="K22" s="30"/>
      <c r="L22" s="10"/>
      <c r="M22" s="10"/>
      <c r="N22" s="10"/>
    </row>
    <row r="23" spans="1:14" x14ac:dyDescent="0.35">
      <c r="A23" s="13" t="s">
        <v>86</v>
      </c>
      <c r="B23" s="13" t="s">
        <v>24</v>
      </c>
      <c r="C23" s="27"/>
      <c r="D23" s="10"/>
      <c r="E23" s="13" t="s">
        <v>24</v>
      </c>
      <c r="F23" s="13" t="s">
        <v>86</v>
      </c>
      <c r="G23" s="27"/>
      <c r="H23" s="10"/>
      <c r="I23" s="13" t="s">
        <v>86</v>
      </c>
      <c r="J23" s="13" t="s">
        <v>24</v>
      </c>
      <c r="K23" s="27"/>
      <c r="L23" s="10"/>
      <c r="M23" s="13" t="s">
        <v>86</v>
      </c>
      <c r="N23" s="13" t="s">
        <v>24</v>
      </c>
    </row>
    <row r="24" spans="1:14" ht="15" thickBot="1" x14ac:dyDescent="0.4">
      <c r="A24" s="100" t="s">
        <v>38</v>
      </c>
      <c r="B24" s="100"/>
      <c r="C24" s="29"/>
      <c r="D24" s="10"/>
      <c r="E24" s="100" t="s">
        <v>41</v>
      </c>
      <c r="F24" s="100"/>
      <c r="G24" s="29"/>
      <c r="H24" s="10"/>
      <c r="I24" s="100" t="s">
        <v>132</v>
      </c>
      <c r="J24" s="100"/>
      <c r="K24" s="29"/>
      <c r="L24" s="10"/>
      <c r="M24" s="100" t="s">
        <v>47</v>
      </c>
      <c r="N24" s="100"/>
    </row>
    <row r="25" spans="1:14" ht="15" thickTop="1" x14ac:dyDescent="0.35">
      <c r="A25" s="10">
        <v>1650000</v>
      </c>
      <c r="B25" s="14" t="s">
        <v>87</v>
      </c>
      <c r="C25" s="29"/>
      <c r="D25" s="18"/>
      <c r="E25" s="17" t="s">
        <v>87</v>
      </c>
      <c r="F25" s="11">
        <v>35000</v>
      </c>
      <c r="G25" s="30"/>
      <c r="H25" s="10"/>
      <c r="I25" s="10">
        <v>0</v>
      </c>
      <c r="J25" s="14" t="s">
        <v>87</v>
      </c>
      <c r="K25" s="29"/>
      <c r="L25" s="10"/>
      <c r="M25" s="10">
        <v>0</v>
      </c>
      <c r="N25" s="14" t="s">
        <v>87</v>
      </c>
    </row>
    <row r="26" spans="1:14" x14ac:dyDescent="0.35">
      <c r="A26" s="15"/>
      <c r="B26" s="16">
        <f>'Transactions - Journal Entries'!G21</f>
        <v>0</v>
      </c>
      <c r="C26" s="30"/>
      <c r="D26" s="10"/>
      <c r="E26" s="15"/>
      <c r="F26" s="16">
        <f>'Transactions - Journal Entries'!G62</f>
        <v>0</v>
      </c>
      <c r="G26" s="30"/>
      <c r="H26" s="10"/>
      <c r="I26" s="15">
        <f>'Transactions - Journal Entries'!F75</f>
        <v>0</v>
      </c>
      <c r="J26" s="16"/>
      <c r="K26" s="30"/>
      <c r="L26" s="10"/>
      <c r="M26" s="15">
        <f>'Transactions - Journal Entries'!F76</f>
        <v>0</v>
      </c>
      <c r="N26" s="16"/>
    </row>
    <row r="27" spans="1:14" x14ac:dyDescent="0.35">
      <c r="A27" s="10"/>
      <c r="B27" s="12"/>
      <c r="C27" s="30"/>
      <c r="D27" s="10"/>
      <c r="E27" s="10"/>
      <c r="F27" s="12"/>
      <c r="G27" s="30"/>
      <c r="H27" s="10"/>
      <c r="I27" s="10"/>
      <c r="J27" s="12"/>
      <c r="K27" s="30"/>
      <c r="L27" s="10"/>
      <c r="M27" s="10"/>
      <c r="N27" s="12"/>
    </row>
    <row r="28" spans="1:14" ht="15" thickBot="1" x14ac:dyDescent="0.4">
      <c r="A28" s="21">
        <f>A25+A26+A27-B26-B27</f>
        <v>1650000</v>
      </c>
      <c r="B28" s="19" t="s">
        <v>88</v>
      </c>
      <c r="C28" s="29"/>
      <c r="D28" s="18"/>
      <c r="E28" s="20" t="s">
        <v>88</v>
      </c>
      <c r="F28" s="22">
        <f>F25+F26+F27-E26-E27</f>
        <v>35000</v>
      </c>
      <c r="G28" s="30"/>
      <c r="H28" s="10"/>
      <c r="I28" s="21">
        <f>I25+I26+I27-J26-J27</f>
        <v>0</v>
      </c>
      <c r="J28" s="19" t="s">
        <v>88</v>
      </c>
      <c r="K28" s="29"/>
      <c r="L28" s="10"/>
      <c r="M28" s="21">
        <f>M25+M26+M27-N26-N27</f>
        <v>0</v>
      </c>
      <c r="N28" s="19" t="s">
        <v>88</v>
      </c>
    </row>
    <row r="29" spans="1:14" ht="15" thickTop="1" x14ac:dyDescent="0.35">
      <c r="C29" s="30"/>
      <c r="D29" s="10"/>
      <c r="E29" s="10"/>
      <c r="F29" s="10"/>
      <c r="G29" s="30"/>
      <c r="H29" s="10"/>
      <c r="I29" s="10"/>
      <c r="J29" s="10"/>
      <c r="K29" s="30"/>
      <c r="L29" s="10"/>
      <c r="M29" s="10"/>
      <c r="N29" s="10"/>
    </row>
    <row r="30" spans="1:14" x14ac:dyDescent="0.35">
      <c r="A30" s="13" t="s">
        <v>86</v>
      </c>
      <c r="B30" s="13" t="s">
        <v>24</v>
      </c>
      <c r="C30" s="27"/>
      <c r="D30" s="10"/>
      <c r="E30" s="13" t="s">
        <v>24</v>
      </c>
      <c r="F30" s="13" t="s">
        <v>86</v>
      </c>
      <c r="G30" s="27"/>
      <c r="H30" s="10"/>
      <c r="I30" s="13" t="s">
        <v>86</v>
      </c>
      <c r="J30" s="13" t="s">
        <v>24</v>
      </c>
      <c r="K30" s="27"/>
      <c r="L30" s="10"/>
      <c r="M30" s="13" t="s">
        <v>86</v>
      </c>
      <c r="N30" s="13" t="s">
        <v>24</v>
      </c>
    </row>
    <row r="31" spans="1:14" ht="15" thickBot="1" x14ac:dyDescent="0.4">
      <c r="A31" s="100" t="s">
        <v>40</v>
      </c>
      <c r="B31" s="100"/>
      <c r="C31" s="29"/>
      <c r="D31" s="10"/>
      <c r="E31" s="100" t="s">
        <v>49</v>
      </c>
      <c r="F31" s="100"/>
      <c r="G31" s="29"/>
      <c r="H31" s="10"/>
      <c r="I31" s="100" t="s">
        <v>51</v>
      </c>
      <c r="J31" s="100"/>
      <c r="K31" s="29"/>
      <c r="L31" s="10"/>
      <c r="M31" s="100" t="s">
        <v>52</v>
      </c>
      <c r="N31" s="100"/>
    </row>
    <row r="32" spans="1:14" ht="15" thickTop="1" x14ac:dyDescent="0.35">
      <c r="A32" s="10">
        <v>2500</v>
      </c>
      <c r="B32" s="14" t="s">
        <v>87</v>
      </c>
      <c r="C32" s="30"/>
      <c r="D32" s="18"/>
      <c r="E32" s="17" t="s">
        <v>87</v>
      </c>
      <c r="F32" s="11">
        <v>0</v>
      </c>
      <c r="G32" s="30"/>
      <c r="H32" s="10"/>
      <c r="I32" s="10">
        <v>0</v>
      </c>
      <c r="J32" s="14" t="s">
        <v>87</v>
      </c>
      <c r="K32" s="29"/>
      <c r="L32" s="10"/>
      <c r="M32" s="10">
        <v>0</v>
      </c>
      <c r="N32" s="14" t="s">
        <v>87</v>
      </c>
    </row>
    <row r="33" spans="1:14" x14ac:dyDescent="0.35">
      <c r="A33" s="15">
        <f>'Transactions - Journal Entries'!F61</f>
        <v>0</v>
      </c>
      <c r="B33" s="16"/>
      <c r="C33" s="30"/>
      <c r="D33" s="10"/>
      <c r="E33" s="15"/>
      <c r="F33" s="16">
        <f>'Transactions - Journal Entries'!G6</f>
        <v>0</v>
      </c>
      <c r="G33" s="30"/>
      <c r="H33" s="10"/>
      <c r="I33" s="15">
        <f>'Transactions - Journal Entries'!F77</f>
        <v>0</v>
      </c>
      <c r="J33" s="16"/>
      <c r="K33" s="30"/>
      <c r="L33" s="10"/>
      <c r="M33" s="15">
        <f>'Transactions - Journal Entries'!F78</f>
        <v>0</v>
      </c>
      <c r="N33" s="16"/>
    </row>
    <row r="34" spans="1:14" x14ac:dyDescent="0.35">
      <c r="A34" s="10"/>
      <c r="B34" s="12"/>
      <c r="C34" s="30"/>
      <c r="D34" s="10"/>
      <c r="E34" s="10"/>
      <c r="F34" s="12"/>
      <c r="G34" s="30"/>
      <c r="H34" s="10"/>
      <c r="I34" s="10"/>
      <c r="J34" s="12"/>
      <c r="K34" s="30"/>
      <c r="L34" s="10"/>
      <c r="M34" s="10"/>
      <c r="N34" s="12"/>
    </row>
    <row r="35" spans="1:14" ht="15" thickBot="1" x14ac:dyDescent="0.4">
      <c r="A35" s="21">
        <f>A32+A33+A34-B33-B34</f>
        <v>2500</v>
      </c>
      <c r="B35" s="19" t="s">
        <v>88</v>
      </c>
      <c r="C35" s="30"/>
      <c r="D35" s="18"/>
      <c r="E35" s="20" t="s">
        <v>88</v>
      </c>
      <c r="F35" s="22">
        <f>F32+F33+F34-E33-E34</f>
        <v>0</v>
      </c>
      <c r="G35" s="30"/>
      <c r="H35" s="10"/>
      <c r="I35" s="21">
        <f>I32+I33+I34-J33-J34</f>
        <v>0</v>
      </c>
      <c r="J35" s="19" t="s">
        <v>88</v>
      </c>
      <c r="K35" s="29"/>
      <c r="L35" s="10"/>
      <c r="M35" s="21">
        <f>M32+M33+M34-N33-N34</f>
        <v>0</v>
      </c>
      <c r="N35" s="19"/>
    </row>
    <row r="36" spans="1:14" ht="15" thickTop="1" x14ac:dyDescent="0.35">
      <c r="A36" s="10"/>
      <c r="B36" s="10"/>
      <c r="C36" s="31"/>
      <c r="G36" s="31"/>
      <c r="K36" s="31"/>
    </row>
    <row r="37" spans="1:14" x14ac:dyDescent="0.35">
      <c r="A37" s="13" t="s">
        <v>24</v>
      </c>
      <c r="B37" s="13" t="s">
        <v>86</v>
      </c>
      <c r="C37" s="27"/>
      <c r="E37" s="13" t="s">
        <v>24</v>
      </c>
      <c r="F37" s="13" t="s">
        <v>86</v>
      </c>
      <c r="G37" s="31"/>
      <c r="I37" s="13" t="s">
        <v>86</v>
      </c>
      <c r="J37" s="13" t="s">
        <v>24</v>
      </c>
      <c r="K37" s="31"/>
      <c r="M37" s="87" t="s">
        <v>86</v>
      </c>
      <c r="N37" s="87" t="s">
        <v>24</v>
      </c>
    </row>
    <row r="38" spans="1:14" ht="15" thickBot="1" x14ac:dyDescent="0.4">
      <c r="A38" s="100" t="s">
        <v>84</v>
      </c>
      <c r="B38" s="100"/>
      <c r="C38" s="29"/>
      <c r="D38" s="10"/>
      <c r="E38" s="102" t="s">
        <v>48</v>
      </c>
      <c r="F38" s="100"/>
      <c r="G38" s="29"/>
      <c r="H38" s="10"/>
      <c r="I38" s="100" t="s">
        <v>97</v>
      </c>
      <c r="J38" s="100"/>
      <c r="K38" s="29"/>
      <c r="L38" s="10"/>
      <c r="M38" s="100" t="s">
        <v>146</v>
      </c>
      <c r="N38" s="100"/>
    </row>
    <row r="39" spans="1:14" ht="15" thickTop="1" x14ac:dyDescent="0.35">
      <c r="A39" s="26" t="s">
        <v>87</v>
      </c>
      <c r="B39" s="24">
        <v>1675000</v>
      </c>
      <c r="C39" s="30"/>
      <c r="D39" s="10"/>
      <c r="E39" s="26" t="s">
        <v>87</v>
      </c>
      <c r="F39" s="24">
        <v>0</v>
      </c>
      <c r="G39" s="30"/>
      <c r="H39" s="10"/>
      <c r="I39" s="10">
        <v>0</v>
      </c>
      <c r="J39" s="14" t="s">
        <v>87</v>
      </c>
      <c r="K39" s="30"/>
      <c r="L39" s="10"/>
      <c r="M39" s="53" t="s">
        <v>87</v>
      </c>
      <c r="N39" s="11">
        <v>0</v>
      </c>
    </row>
    <row r="40" spans="1:14" x14ac:dyDescent="0.35">
      <c r="A40" s="18">
        <f>'Transactions - Journal Entries'!F33</f>
        <v>0</v>
      </c>
      <c r="B40" s="16"/>
      <c r="C40" s="30"/>
      <c r="D40" s="10"/>
      <c r="E40" s="18"/>
      <c r="F40" s="16">
        <f>'Transactions - Journal Entries'!G7</f>
        <v>0</v>
      </c>
      <c r="G40" s="30"/>
      <c r="H40" s="10"/>
      <c r="I40" s="15">
        <f>'Transactions - Journal Entries'!F51</f>
        <v>0</v>
      </c>
      <c r="J40" s="16"/>
      <c r="K40" s="30"/>
      <c r="L40" s="10"/>
      <c r="M40" s="53"/>
      <c r="N40" s="12">
        <f>'Transactions - Journal Entries'!G43</f>
        <v>0</v>
      </c>
    </row>
    <row r="41" spans="1:14" x14ac:dyDescent="0.35">
      <c r="A41" s="10"/>
      <c r="B41" s="12"/>
      <c r="C41" s="30"/>
      <c r="D41" s="10"/>
      <c r="E41" s="10">
        <f>'Transactions - Journal Entries'!F50</f>
        <v>0</v>
      </c>
      <c r="F41" s="12"/>
      <c r="G41" s="30"/>
      <c r="H41" s="10"/>
      <c r="I41" s="10"/>
      <c r="J41" s="12"/>
      <c r="K41" s="30"/>
      <c r="L41" s="10"/>
      <c r="M41" s="53"/>
      <c r="N41" s="12"/>
    </row>
    <row r="42" spans="1:14" ht="15" thickBot="1" x14ac:dyDescent="0.4">
      <c r="A42" s="25" t="s">
        <v>88</v>
      </c>
      <c r="B42" s="23">
        <f>B39+B40+B41-A40-A41</f>
        <v>1675000</v>
      </c>
      <c r="C42" s="30"/>
      <c r="D42" s="10"/>
      <c r="E42" s="25" t="s">
        <v>88</v>
      </c>
      <c r="F42" s="23">
        <f>F39+F40+F41-E40-E41</f>
        <v>0</v>
      </c>
      <c r="G42" s="30"/>
      <c r="H42" s="10"/>
      <c r="I42" s="21">
        <f>I39+I40+I41-J40-J41</f>
        <v>0</v>
      </c>
      <c r="J42" s="19" t="s">
        <v>88</v>
      </c>
      <c r="K42" s="30"/>
      <c r="L42" s="10"/>
      <c r="M42" s="53" t="s">
        <v>88</v>
      </c>
      <c r="N42" s="12">
        <f>N39+N40+N41-M40-M41</f>
        <v>0</v>
      </c>
    </row>
    <row r="43" spans="1:14" ht="15" thickTop="1" x14ac:dyDescent="0.35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</mergeCells>
  <printOptions horizontalCentered="1" verticalCentered="1"/>
  <pageMargins left="0.45" right="0.45" top="0.5" bottom="0.5" header="0" footer="0"/>
  <pageSetup scale="9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4722-B938-4CAB-B357-79C3D766B09E}">
  <dimension ref="A1:O30"/>
  <sheetViews>
    <sheetView topLeftCell="A3" zoomScale="119" workbookViewId="0">
      <selection activeCell="K16" sqref="K16"/>
    </sheetView>
  </sheetViews>
  <sheetFormatPr defaultRowHeight="14.5" x14ac:dyDescent="0.35"/>
  <cols>
    <col min="1" max="1" width="20.54296875" customWidth="1"/>
    <col min="2" max="2" width="8.54296875" customWidth="1"/>
    <col min="3" max="3" width="9.54296875" customWidth="1"/>
    <col min="4" max="4" width="4.54296875" style="1" customWidth="1"/>
    <col min="5" max="5" width="20.54296875" customWidth="1"/>
    <col min="7" max="7" width="9.54296875" customWidth="1"/>
    <col min="9" max="9" width="20.54296875" customWidth="1"/>
    <col min="10" max="10" width="8.54296875" customWidth="1"/>
    <col min="11" max="11" width="9.54296875" customWidth="1"/>
    <col min="12" max="12" width="4.54296875" customWidth="1"/>
    <col min="13" max="13" width="8.54296875" customWidth="1"/>
    <col min="14" max="14" width="9.54296875" customWidth="1"/>
  </cols>
  <sheetData>
    <row r="1" spans="1:15" x14ac:dyDescent="0.35">
      <c r="A1" s="103" t="s">
        <v>54</v>
      </c>
      <c r="B1" s="103"/>
      <c r="C1" s="103"/>
      <c r="D1" s="103"/>
      <c r="E1" s="103"/>
      <c r="F1" s="103"/>
      <c r="G1" s="103"/>
      <c r="I1" s="103" t="s">
        <v>54</v>
      </c>
      <c r="J1" s="103"/>
      <c r="K1" s="103"/>
      <c r="L1" s="103"/>
      <c r="M1" s="103"/>
      <c r="N1" s="103"/>
      <c r="O1" s="103"/>
    </row>
    <row r="2" spans="1:15" x14ac:dyDescent="0.35">
      <c r="A2" s="104" t="s">
        <v>55</v>
      </c>
      <c r="B2" s="104"/>
      <c r="C2" s="6">
        <v>43831</v>
      </c>
      <c r="D2" s="7"/>
      <c r="E2" s="8" t="s">
        <v>56</v>
      </c>
      <c r="F2" s="6">
        <v>43831</v>
      </c>
      <c r="G2" s="9"/>
      <c r="I2" s="104" t="s">
        <v>55</v>
      </c>
      <c r="J2" s="104"/>
      <c r="K2" s="6">
        <v>43831</v>
      </c>
      <c r="L2" s="7"/>
      <c r="M2" s="8" t="s">
        <v>56</v>
      </c>
      <c r="N2" s="6">
        <v>43831</v>
      </c>
    </row>
    <row r="3" spans="1:15" x14ac:dyDescent="0.35">
      <c r="A3" s="105" t="s">
        <v>81</v>
      </c>
      <c r="B3" s="106"/>
      <c r="C3" s="106"/>
      <c r="D3" s="106"/>
      <c r="E3" s="106"/>
      <c r="F3" s="106"/>
      <c r="G3" s="107"/>
      <c r="I3" s="98" t="s">
        <v>82</v>
      </c>
      <c r="J3" s="98"/>
      <c r="K3" s="98"/>
      <c r="L3" s="98"/>
      <c r="M3" s="98"/>
      <c r="N3" s="98"/>
      <c r="O3" s="98"/>
    </row>
    <row r="4" spans="1:15" x14ac:dyDescent="0.35">
      <c r="A4" s="32"/>
      <c r="B4" s="33"/>
      <c r="C4" s="33"/>
      <c r="D4" s="33"/>
      <c r="E4" s="33"/>
      <c r="F4" s="33"/>
      <c r="G4" s="34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35">
      <c r="A5" s="5"/>
      <c r="B5" s="5"/>
      <c r="C5" s="5"/>
      <c r="D5" s="35"/>
      <c r="E5" s="5"/>
      <c r="F5" s="5"/>
      <c r="G5" s="5"/>
      <c r="I5" s="98" t="s">
        <v>184</v>
      </c>
      <c r="J5" s="98"/>
      <c r="K5" s="98"/>
      <c r="M5" s="98" t="s">
        <v>185</v>
      </c>
      <c r="N5" s="98"/>
      <c r="O5" s="98"/>
    </row>
    <row r="6" spans="1:15" x14ac:dyDescent="0.35">
      <c r="A6" s="44" t="s">
        <v>30</v>
      </c>
      <c r="B6" s="36" t="s">
        <v>57</v>
      </c>
      <c r="C6" s="36" t="s">
        <v>58</v>
      </c>
      <c r="D6" s="37">
        <v>1</v>
      </c>
      <c r="E6" s="44" t="s">
        <v>59</v>
      </c>
      <c r="F6" s="36" t="s">
        <v>57</v>
      </c>
      <c r="G6" s="36" t="s">
        <v>58</v>
      </c>
      <c r="J6" s="76" t="s">
        <v>57</v>
      </c>
      <c r="K6" s="76" t="s">
        <v>58</v>
      </c>
      <c r="L6" s="37">
        <v>1</v>
      </c>
      <c r="M6" s="36" t="s">
        <v>57</v>
      </c>
      <c r="N6" s="36" t="s">
        <v>58</v>
      </c>
      <c r="O6" s="42"/>
    </row>
    <row r="7" spans="1:15" x14ac:dyDescent="0.35">
      <c r="A7" s="37" t="s">
        <v>7</v>
      </c>
      <c r="B7" s="37">
        <v>1010</v>
      </c>
      <c r="C7" s="38">
        <f>'T-Accounts'!A14</f>
        <v>800000</v>
      </c>
      <c r="D7" s="37">
        <v>2</v>
      </c>
      <c r="E7" s="37" t="s">
        <v>71</v>
      </c>
      <c r="F7" s="37">
        <v>2110</v>
      </c>
      <c r="G7" s="38">
        <f>'T-Accounts'!F28</f>
        <v>35000</v>
      </c>
      <c r="I7" s="77" t="s">
        <v>94</v>
      </c>
      <c r="J7" s="37"/>
      <c r="K7" s="38">
        <f>'T-Accounts'!J14+'T-Accounts'!N14</f>
        <v>1000000</v>
      </c>
      <c r="L7" s="37">
        <v>2</v>
      </c>
      <c r="M7" s="42"/>
      <c r="N7" s="42"/>
      <c r="O7" s="42"/>
    </row>
    <row r="8" spans="1:15" x14ac:dyDescent="0.35">
      <c r="A8" s="37" t="s">
        <v>8</v>
      </c>
      <c r="B8" s="37">
        <v>1110</v>
      </c>
      <c r="C8" s="38">
        <f>'T-Accounts'!E7</f>
        <v>150000</v>
      </c>
      <c r="D8" s="37">
        <v>3</v>
      </c>
      <c r="E8" s="37" t="s">
        <v>85</v>
      </c>
      <c r="F8" s="37">
        <v>2130</v>
      </c>
      <c r="G8" s="39">
        <f>'T-Accounts'!B42</f>
        <v>1675000</v>
      </c>
      <c r="I8" s="77" t="s">
        <v>95</v>
      </c>
      <c r="J8" s="37"/>
      <c r="K8" s="38">
        <f>'T-Accounts'!J14+'T-Accounts'!N14-'T-Accounts'!I21-'T-Accounts'!M21</f>
        <v>75000</v>
      </c>
      <c r="L8" s="37">
        <v>3</v>
      </c>
      <c r="M8" s="42"/>
      <c r="N8" s="42"/>
      <c r="O8" s="42"/>
    </row>
    <row r="9" spans="1:15" x14ac:dyDescent="0.35">
      <c r="A9" s="45" t="s">
        <v>60</v>
      </c>
      <c r="B9" s="37"/>
      <c r="C9" s="38">
        <f>C7+C8</f>
        <v>950000</v>
      </c>
      <c r="D9" s="37">
        <v>4</v>
      </c>
      <c r="E9" s="37" t="s">
        <v>117</v>
      </c>
      <c r="F9" s="37">
        <v>2150</v>
      </c>
      <c r="G9" s="38">
        <f>'T-Accounts'!F35</f>
        <v>0</v>
      </c>
      <c r="I9" s="42"/>
      <c r="J9" s="37"/>
      <c r="K9" s="38"/>
      <c r="L9" s="37">
        <v>4</v>
      </c>
      <c r="M9" s="42"/>
      <c r="N9" s="42"/>
      <c r="O9" s="42"/>
    </row>
    <row r="10" spans="1:15" x14ac:dyDescent="0.35">
      <c r="A10" s="37"/>
      <c r="B10" s="37"/>
      <c r="C10" s="38"/>
      <c r="D10" s="37">
        <v>5</v>
      </c>
      <c r="E10" s="37"/>
      <c r="F10" s="37"/>
      <c r="G10" s="38"/>
      <c r="I10" s="78" t="s">
        <v>111</v>
      </c>
      <c r="J10" s="37"/>
      <c r="K10" s="38"/>
      <c r="L10" s="37">
        <v>5</v>
      </c>
      <c r="M10" s="42"/>
      <c r="N10" s="42"/>
      <c r="O10" s="42"/>
    </row>
    <row r="11" spans="1:15" x14ac:dyDescent="0.35">
      <c r="A11" s="46" t="s">
        <v>61</v>
      </c>
      <c r="B11" s="37"/>
      <c r="C11" s="38"/>
      <c r="D11" s="37">
        <v>6</v>
      </c>
      <c r="E11" s="45" t="s">
        <v>73</v>
      </c>
      <c r="F11" s="37"/>
      <c r="G11" s="38">
        <f>G7+G8+G9</f>
        <v>1710000</v>
      </c>
      <c r="I11" s="79" t="s">
        <v>131</v>
      </c>
      <c r="J11" s="37">
        <v>6010</v>
      </c>
      <c r="K11" s="38">
        <f>'T-Accounts'!I28</f>
        <v>0</v>
      </c>
      <c r="L11" s="37">
        <v>6</v>
      </c>
      <c r="M11" s="42"/>
      <c r="N11" s="42"/>
      <c r="O11" s="42"/>
    </row>
    <row r="12" spans="1:15" x14ac:dyDescent="0.35">
      <c r="A12" s="37" t="s">
        <v>62</v>
      </c>
      <c r="B12" s="37">
        <v>1210</v>
      </c>
      <c r="C12" s="38">
        <f>'T-Accounts'!A21</f>
        <v>30000</v>
      </c>
      <c r="D12" s="37">
        <v>7</v>
      </c>
      <c r="E12" s="37"/>
      <c r="F12" s="37"/>
      <c r="G12" s="38"/>
      <c r="I12" s="42"/>
      <c r="J12" s="37"/>
      <c r="K12" s="38"/>
      <c r="L12" s="37">
        <v>7</v>
      </c>
      <c r="M12" s="42"/>
      <c r="N12" s="42"/>
      <c r="O12" s="42"/>
    </row>
    <row r="13" spans="1:15" x14ac:dyDescent="0.35">
      <c r="A13" s="37" t="s">
        <v>63</v>
      </c>
      <c r="B13" s="37">
        <v>1220</v>
      </c>
      <c r="C13" s="38">
        <f>'T-Accounts'!E14</f>
        <v>15000</v>
      </c>
      <c r="D13" s="37">
        <v>8</v>
      </c>
      <c r="E13" s="40" t="s">
        <v>74</v>
      </c>
      <c r="F13" s="37"/>
      <c r="G13" s="38"/>
      <c r="I13" s="78" t="s">
        <v>112</v>
      </c>
      <c r="J13" s="37"/>
      <c r="K13" s="38"/>
      <c r="L13" s="37">
        <v>8</v>
      </c>
      <c r="M13" s="42"/>
      <c r="N13" s="42"/>
      <c r="O13" s="42"/>
    </row>
    <row r="14" spans="1:15" x14ac:dyDescent="0.35">
      <c r="A14" s="45" t="s">
        <v>64</v>
      </c>
      <c r="B14" s="37"/>
      <c r="C14" s="38">
        <f>C12+C13</f>
        <v>45000</v>
      </c>
      <c r="D14" s="37">
        <v>9</v>
      </c>
      <c r="E14" s="37" t="s">
        <v>75</v>
      </c>
      <c r="F14" s="37">
        <v>2710</v>
      </c>
      <c r="G14" s="38">
        <f>'T-Accounts'!F42</f>
        <v>0</v>
      </c>
      <c r="I14" s="42" t="s">
        <v>133</v>
      </c>
      <c r="J14" s="37">
        <v>6210</v>
      </c>
      <c r="K14" s="38">
        <f>'T-Accounts'!M28</f>
        <v>0</v>
      </c>
      <c r="L14" s="37">
        <v>9</v>
      </c>
      <c r="M14" s="42"/>
      <c r="N14" s="42"/>
      <c r="O14" s="42"/>
    </row>
    <row r="15" spans="1:15" x14ac:dyDescent="0.35">
      <c r="A15" s="37"/>
      <c r="B15" s="37"/>
      <c r="C15" s="38"/>
      <c r="D15" s="37">
        <v>10</v>
      </c>
      <c r="E15" s="37"/>
      <c r="F15" s="37"/>
      <c r="G15" s="38"/>
      <c r="I15" s="42" t="s">
        <v>134</v>
      </c>
      <c r="J15" s="37">
        <v>6220</v>
      </c>
      <c r="K15" s="38">
        <f>'T-Accounts'!I35</f>
        <v>0</v>
      </c>
      <c r="L15" s="37">
        <v>10</v>
      </c>
      <c r="M15" s="42"/>
      <c r="N15" s="42"/>
      <c r="O15" s="42"/>
    </row>
    <row r="16" spans="1:15" x14ac:dyDescent="0.35">
      <c r="A16" s="47" t="s">
        <v>66</v>
      </c>
      <c r="B16" s="37"/>
      <c r="C16" s="38"/>
      <c r="D16" s="37">
        <v>11</v>
      </c>
      <c r="E16" s="45" t="s">
        <v>76</v>
      </c>
      <c r="F16" s="37"/>
      <c r="G16" s="38">
        <f>G11+G14</f>
        <v>1710000</v>
      </c>
      <c r="I16" s="42"/>
      <c r="J16" s="42"/>
      <c r="K16" s="38"/>
      <c r="L16" s="37">
        <v>11</v>
      </c>
      <c r="M16" s="42"/>
      <c r="N16" s="42"/>
      <c r="O16" s="42"/>
    </row>
    <row r="17" spans="1:15" x14ac:dyDescent="0.35">
      <c r="A17" s="41" t="s">
        <v>67</v>
      </c>
      <c r="B17" s="37">
        <v>1310</v>
      </c>
      <c r="C17" s="38">
        <f>'T-Accounts'!A28</f>
        <v>1650000</v>
      </c>
      <c r="D17" s="37">
        <v>12</v>
      </c>
      <c r="E17" s="37"/>
      <c r="F17" s="37"/>
      <c r="G17" s="38"/>
      <c r="I17" s="42"/>
      <c r="J17" s="37"/>
      <c r="K17" s="38"/>
      <c r="L17" s="37">
        <v>12</v>
      </c>
      <c r="M17" s="42"/>
      <c r="N17" s="42"/>
      <c r="O17" s="42"/>
    </row>
    <row r="18" spans="1:15" x14ac:dyDescent="0.35">
      <c r="A18" s="37" t="s">
        <v>68</v>
      </c>
      <c r="B18" s="37">
        <v>1320</v>
      </c>
      <c r="C18" s="38">
        <f>'T-Accounts'!E21</f>
        <v>400000</v>
      </c>
      <c r="D18" s="37">
        <v>13</v>
      </c>
      <c r="E18" s="44" t="s">
        <v>77</v>
      </c>
      <c r="F18" s="37"/>
      <c r="G18" s="38"/>
      <c r="I18" s="78" t="s">
        <v>113</v>
      </c>
      <c r="J18" s="37"/>
      <c r="K18" s="38"/>
      <c r="L18" s="37">
        <v>13</v>
      </c>
      <c r="M18" s="42"/>
      <c r="N18" s="42"/>
      <c r="O18" s="42"/>
    </row>
    <row r="19" spans="1:15" x14ac:dyDescent="0.35">
      <c r="A19" s="48" t="s">
        <v>69</v>
      </c>
      <c r="B19" s="37"/>
      <c r="C19" s="38">
        <f>C17+C18</f>
        <v>2050000</v>
      </c>
      <c r="D19" s="37">
        <v>14</v>
      </c>
      <c r="E19" s="37"/>
      <c r="F19" s="37"/>
      <c r="G19" s="38"/>
      <c r="I19" s="42" t="s">
        <v>135</v>
      </c>
      <c r="J19" s="37">
        <v>7020</v>
      </c>
      <c r="K19" s="38">
        <f>'T-Accounts'!M35</f>
        <v>0</v>
      </c>
      <c r="L19" s="37">
        <v>14</v>
      </c>
      <c r="M19" s="42"/>
      <c r="N19" s="42"/>
      <c r="O19" s="42"/>
    </row>
    <row r="20" spans="1:15" x14ac:dyDescent="0.35">
      <c r="A20" s="37"/>
      <c r="B20" s="37"/>
      <c r="C20" s="38"/>
      <c r="D20" s="37">
        <v>15</v>
      </c>
      <c r="E20" s="37" t="s">
        <v>16</v>
      </c>
      <c r="F20" s="37">
        <v>3300</v>
      </c>
      <c r="G20" s="38">
        <f>'T-Accounts'!J7</f>
        <v>1000000</v>
      </c>
      <c r="I20" s="42" t="s">
        <v>136</v>
      </c>
      <c r="J20" s="37">
        <v>7030</v>
      </c>
      <c r="K20" s="38">
        <f>'T-Accounts'!I42</f>
        <v>0</v>
      </c>
      <c r="L20" s="37">
        <v>15</v>
      </c>
      <c r="M20" s="42"/>
      <c r="N20" s="42"/>
      <c r="O20" s="42"/>
    </row>
    <row r="21" spans="1:15" x14ac:dyDescent="0.35">
      <c r="A21" s="45" t="s">
        <v>72</v>
      </c>
      <c r="B21" s="37"/>
      <c r="C21" s="38">
        <f>C9+C14+C19</f>
        <v>3045000</v>
      </c>
      <c r="D21" s="37">
        <v>16</v>
      </c>
      <c r="E21" s="37" t="s">
        <v>53</v>
      </c>
      <c r="F21" s="37">
        <v>3900</v>
      </c>
      <c r="G21" s="38">
        <f>'T-Accounts'!N7</f>
        <v>262500</v>
      </c>
      <c r="I21" s="42"/>
      <c r="J21" s="37"/>
      <c r="K21" s="38"/>
      <c r="L21" s="37">
        <v>16</v>
      </c>
      <c r="M21" s="42"/>
      <c r="N21" s="42"/>
      <c r="O21" s="42"/>
    </row>
    <row r="22" spans="1:15" x14ac:dyDescent="0.35">
      <c r="A22" s="37"/>
      <c r="B22" s="37"/>
      <c r="C22" s="38"/>
      <c r="D22" s="37">
        <v>17</v>
      </c>
      <c r="E22" s="37"/>
      <c r="F22" s="37"/>
      <c r="G22" s="38"/>
      <c r="I22" s="77" t="s">
        <v>114</v>
      </c>
      <c r="J22" s="37"/>
      <c r="K22" s="38">
        <f>K11+K14+K15+K19+K20</f>
        <v>0</v>
      </c>
      <c r="L22" s="37">
        <v>17</v>
      </c>
      <c r="M22" s="42"/>
      <c r="N22" s="42"/>
      <c r="O22" s="42"/>
    </row>
    <row r="23" spans="1:15" x14ac:dyDescent="0.35">
      <c r="A23" s="46" t="s">
        <v>65</v>
      </c>
      <c r="B23" s="37"/>
      <c r="C23" s="38"/>
      <c r="D23" s="37">
        <v>18</v>
      </c>
      <c r="E23" s="46" t="s">
        <v>79</v>
      </c>
      <c r="F23" s="37"/>
      <c r="G23" s="38"/>
      <c r="I23" s="42"/>
      <c r="J23" s="37"/>
      <c r="K23" s="38"/>
      <c r="L23" s="37">
        <v>18</v>
      </c>
      <c r="M23" s="42"/>
      <c r="N23" s="42"/>
      <c r="O23" s="42"/>
    </row>
    <row r="24" spans="1:15" x14ac:dyDescent="0.35">
      <c r="A24" s="37" t="s">
        <v>13</v>
      </c>
      <c r="B24" s="37">
        <v>1510</v>
      </c>
      <c r="C24" s="38">
        <f>'T-Accounts'!A35</f>
        <v>2500</v>
      </c>
      <c r="D24" s="37">
        <v>19</v>
      </c>
      <c r="E24" s="37" t="s">
        <v>78</v>
      </c>
      <c r="F24" s="37"/>
      <c r="G24" s="38">
        <f>K28</f>
        <v>75000</v>
      </c>
      <c r="I24" s="77" t="s">
        <v>144</v>
      </c>
      <c r="J24" s="37"/>
      <c r="K24" s="38">
        <f>K8-K22</f>
        <v>75000</v>
      </c>
      <c r="L24" s="37">
        <v>19</v>
      </c>
      <c r="M24" s="42"/>
      <c r="N24" s="42"/>
      <c r="O24" s="42"/>
    </row>
    <row r="25" spans="1:15" x14ac:dyDescent="0.35">
      <c r="A25" s="37"/>
      <c r="B25" s="37"/>
      <c r="C25" s="38"/>
      <c r="D25" s="37">
        <v>20</v>
      </c>
      <c r="E25" s="37"/>
      <c r="F25" s="37"/>
      <c r="G25" s="38"/>
      <c r="I25" s="42"/>
      <c r="J25" s="37"/>
      <c r="K25" s="38"/>
      <c r="L25" s="37">
        <v>20</v>
      </c>
      <c r="M25" s="42"/>
      <c r="N25" s="42"/>
      <c r="O25" s="42"/>
    </row>
    <row r="26" spans="1:15" x14ac:dyDescent="0.35">
      <c r="A26" s="42"/>
      <c r="B26" s="37"/>
      <c r="C26" s="38"/>
      <c r="D26" s="37">
        <v>21</v>
      </c>
      <c r="E26" s="45" t="s">
        <v>83</v>
      </c>
      <c r="F26" s="37"/>
      <c r="G26" s="38">
        <f>G20+G21+G24</f>
        <v>1337500</v>
      </c>
      <c r="I26" s="42" t="s">
        <v>115</v>
      </c>
      <c r="J26" s="37"/>
      <c r="K26" s="38">
        <f>'T-Accounts'!N42</f>
        <v>0</v>
      </c>
      <c r="L26" s="37">
        <v>21</v>
      </c>
      <c r="M26" s="42"/>
      <c r="N26" s="42"/>
      <c r="O26" s="42"/>
    </row>
    <row r="27" spans="1:15" x14ac:dyDescent="0.35">
      <c r="A27" s="42"/>
      <c r="B27" s="42"/>
      <c r="C27" s="42"/>
      <c r="D27" s="37">
        <v>22</v>
      </c>
      <c r="E27" s="42"/>
      <c r="F27" s="42"/>
      <c r="G27" s="42"/>
      <c r="I27" s="42"/>
      <c r="J27" s="37"/>
      <c r="K27" s="38"/>
      <c r="L27" s="37">
        <v>22</v>
      </c>
      <c r="M27" s="42"/>
      <c r="N27" s="42"/>
      <c r="O27" s="42"/>
    </row>
    <row r="28" spans="1:15" x14ac:dyDescent="0.35">
      <c r="A28" s="45" t="s">
        <v>70</v>
      </c>
      <c r="B28" s="42"/>
      <c r="C28" s="38">
        <f>C9+C14+C19+C24</f>
        <v>3047500</v>
      </c>
      <c r="D28" s="37">
        <v>23</v>
      </c>
      <c r="E28" s="45" t="s">
        <v>80</v>
      </c>
      <c r="F28" s="42"/>
      <c r="G28" s="38">
        <f>G26+G16</f>
        <v>3047500</v>
      </c>
      <c r="I28" s="77" t="s">
        <v>116</v>
      </c>
      <c r="J28" s="37"/>
      <c r="K28" s="38">
        <f>K24+K26</f>
        <v>75000</v>
      </c>
      <c r="L28" s="37">
        <v>23</v>
      </c>
      <c r="M28" s="42"/>
      <c r="N28" s="42"/>
      <c r="O28" s="42"/>
    </row>
    <row r="30" spans="1:15" x14ac:dyDescent="0.35">
      <c r="A30" s="1"/>
      <c r="B30" s="1"/>
      <c r="C30" s="1"/>
      <c r="E30" s="1"/>
      <c r="F30" s="1"/>
      <c r="G30" s="1"/>
    </row>
  </sheetData>
  <sheetProtection algorithmName="SHA-512" hashValue="9YfIXjeFKG3PoL++Wn0/TcG0xvArn/tM557K5qPeRYs/IsnnLB79m1ewklhH3DPvAVy69OWJ4QVxoqcOZ755MA==" saltValue="NUzA1YX4EmWpkVGVXsYYG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C39A-DF42-4061-A214-DFD3E7018C17}">
  <sheetPr>
    <pageSetUpPr fitToPage="1"/>
  </sheetPr>
  <dimension ref="A1:O29"/>
  <sheetViews>
    <sheetView workbookViewId="0">
      <selection sqref="A1:G1"/>
    </sheetView>
  </sheetViews>
  <sheetFormatPr defaultRowHeight="14.5" x14ac:dyDescent="0.35"/>
  <cols>
    <col min="1" max="1" width="20.54296875" customWidth="1"/>
    <col min="2" max="2" width="8.54296875" customWidth="1"/>
    <col min="3" max="3" width="9.54296875" customWidth="1"/>
    <col min="4" max="4" width="4.54296875" customWidth="1"/>
    <col min="5" max="5" width="20.54296875" customWidth="1"/>
    <col min="6" max="6" width="8.54296875" customWidth="1"/>
    <col min="7" max="7" width="9.54296875" customWidth="1"/>
    <col min="9" max="9" width="20.54296875" customWidth="1"/>
    <col min="10" max="10" width="8.54296875" customWidth="1"/>
    <col min="11" max="11" width="9.54296875" customWidth="1"/>
    <col min="12" max="12" width="4.54296875" customWidth="1"/>
    <col min="13" max="13" width="20.54296875" customWidth="1"/>
    <col min="14" max="14" width="8.54296875" customWidth="1"/>
    <col min="15" max="15" width="9.54296875" customWidth="1"/>
  </cols>
  <sheetData>
    <row r="1" spans="1:15" ht="14.5" customHeight="1" x14ac:dyDescent="0.35">
      <c r="A1" s="122" t="s">
        <v>54</v>
      </c>
      <c r="B1" s="122"/>
      <c r="C1" s="122"/>
      <c r="D1" s="122"/>
      <c r="E1" s="122"/>
      <c r="F1" s="122"/>
      <c r="G1" s="122"/>
      <c r="H1" s="84"/>
      <c r="I1" s="122" t="s">
        <v>54</v>
      </c>
      <c r="J1" s="122"/>
      <c r="K1" s="122"/>
      <c r="L1" s="122"/>
      <c r="M1" s="122"/>
      <c r="N1" s="122"/>
      <c r="O1" s="122"/>
    </row>
    <row r="2" spans="1:15" ht="14.5" customHeight="1" x14ac:dyDescent="0.35">
      <c r="A2" s="123" t="s">
        <v>55</v>
      </c>
      <c r="B2" s="123"/>
      <c r="C2" s="57">
        <v>43831</v>
      </c>
      <c r="D2" s="58"/>
      <c r="E2" s="59" t="s">
        <v>56</v>
      </c>
      <c r="F2" s="57">
        <v>43831</v>
      </c>
      <c r="G2" s="60"/>
      <c r="H2" s="84"/>
      <c r="I2" s="124" t="s">
        <v>55</v>
      </c>
      <c r="J2" s="124"/>
      <c r="K2" s="80">
        <v>43831</v>
      </c>
      <c r="L2" s="65"/>
      <c r="M2" s="81" t="s">
        <v>56</v>
      </c>
      <c r="N2" s="80">
        <v>43831</v>
      </c>
      <c r="O2" s="56"/>
    </row>
    <row r="3" spans="1:15" ht="14.5" customHeight="1" x14ac:dyDescent="0.35">
      <c r="A3" s="125" t="s">
        <v>81</v>
      </c>
      <c r="B3" s="126"/>
      <c r="C3" s="126"/>
      <c r="D3" s="126"/>
      <c r="E3" s="126"/>
      <c r="F3" s="126"/>
      <c r="G3" s="127"/>
      <c r="H3" s="84"/>
      <c r="I3" s="121" t="s">
        <v>82</v>
      </c>
      <c r="J3" s="121"/>
      <c r="K3" s="121"/>
      <c r="L3" s="121"/>
      <c r="M3" s="121"/>
      <c r="N3" s="121"/>
      <c r="O3" s="121"/>
    </row>
    <row r="4" spans="1:15" ht="14.5" customHeight="1" x14ac:dyDescent="0.35">
      <c r="A4" s="118" t="s">
        <v>191</v>
      </c>
      <c r="B4" s="119"/>
      <c r="C4" s="119"/>
      <c r="D4" s="119"/>
      <c r="E4" s="119"/>
      <c r="F4" s="119"/>
      <c r="G4" s="120"/>
      <c r="H4" s="84"/>
      <c r="I4" s="108" t="s">
        <v>191</v>
      </c>
      <c r="J4" s="109"/>
      <c r="K4" s="109"/>
      <c r="L4" s="109"/>
      <c r="M4" s="109"/>
      <c r="N4" s="109"/>
      <c r="O4" s="110"/>
    </row>
    <row r="5" spans="1:15" ht="14.5" customHeight="1" x14ac:dyDescent="0.35">
      <c r="A5" s="61"/>
      <c r="B5" s="62"/>
      <c r="C5" s="62"/>
      <c r="D5" s="62"/>
      <c r="E5" s="62"/>
      <c r="F5" s="62"/>
      <c r="G5" s="63" t="s">
        <v>92</v>
      </c>
      <c r="H5" s="84"/>
      <c r="I5" s="111" t="s">
        <v>93</v>
      </c>
      <c r="J5" s="112"/>
      <c r="K5" s="112"/>
      <c r="L5" s="112"/>
      <c r="M5" s="112"/>
      <c r="N5" s="112"/>
      <c r="O5" s="113"/>
    </row>
    <row r="6" spans="1:15" ht="14.5" customHeight="1" x14ac:dyDescent="0.35">
      <c r="A6" s="64"/>
      <c r="B6" s="64"/>
      <c r="C6" s="64"/>
      <c r="D6" s="65"/>
      <c r="E6" s="64"/>
      <c r="F6" s="64"/>
      <c r="G6" s="64"/>
      <c r="H6" s="84"/>
      <c r="I6" s="121" t="s">
        <v>184</v>
      </c>
      <c r="J6" s="121"/>
      <c r="K6" s="121"/>
      <c r="L6" s="72"/>
      <c r="M6" s="121" t="s">
        <v>185</v>
      </c>
      <c r="N6" s="121"/>
      <c r="O6" s="121"/>
    </row>
    <row r="7" spans="1:15" ht="14.5" customHeight="1" x14ac:dyDescent="0.35">
      <c r="A7" s="66" t="s">
        <v>30</v>
      </c>
      <c r="B7" s="67" t="s">
        <v>57</v>
      </c>
      <c r="C7" s="67" t="s">
        <v>58</v>
      </c>
      <c r="D7" s="68">
        <v>1</v>
      </c>
      <c r="E7" s="66" t="s">
        <v>59</v>
      </c>
      <c r="F7" s="67" t="s">
        <v>57</v>
      </c>
      <c r="G7" s="67" t="s">
        <v>58</v>
      </c>
      <c r="H7" s="84"/>
      <c r="I7" s="72"/>
      <c r="J7" s="82" t="s">
        <v>57</v>
      </c>
      <c r="K7" s="82" t="s">
        <v>58</v>
      </c>
      <c r="L7" s="83">
        <v>1</v>
      </c>
      <c r="M7" s="56"/>
      <c r="N7" s="67" t="s">
        <v>57</v>
      </c>
      <c r="O7" s="67" t="s">
        <v>58</v>
      </c>
    </row>
    <row r="8" spans="1:15" ht="14.5" customHeight="1" x14ac:dyDescent="0.35">
      <c r="A8" s="68" t="s">
        <v>7</v>
      </c>
      <c r="B8" s="68">
        <v>1010</v>
      </c>
      <c r="C8" s="69">
        <v>1288192</v>
      </c>
      <c r="D8" s="68">
        <v>2</v>
      </c>
      <c r="E8" s="68" t="s">
        <v>71</v>
      </c>
      <c r="F8" s="68">
        <v>2110</v>
      </c>
      <c r="G8" s="69">
        <v>50000</v>
      </c>
      <c r="H8" s="84"/>
      <c r="I8" s="73" t="s">
        <v>94</v>
      </c>
      <c r="J8" s="68"/>
      <c r="K8" s="69">
        <v>1033500</v>
      </c>
      <c r="L8" s="68">
        <v>2</v>
      </c>
      <c r="M8" s="72"/>
      <c r="N8" s="72"/>
      <c r="O8" s="72"/>
    </row>
    <row r="9" spans="1:15" ht="14.5" customHeight="1" x14ac:dyDescent="0.35">
      <c r="A9" s="68" t="s">
        <v>8</v>
      </c>
      <c r="B9" s="68">
        <v>1110</v>
      </c>
      <c r="C9" s="69">
        <v>150000</v>
      </c>
      <c r="D9" s="68">
        <v>3</v>
      </c>
      <c r="E9" s="68" t="s">
        <v>85</v>
      </c>
      <c r="F9" s="68">
        <v>2130</v>
      </c>
      <c r="G9" s="70">
        <v>1642900</v>
      </c>
      <c r="H9" s="84"/>
      <c r="I9" s="114" t="s">
        <v>95</v>
      </c>
      <c r="J9" s="115"/>
      <c r="K9" s="69">
        <v>76400</v>
      </c>
      <c r="L9" s="68">
        <v>3</v>
      </c>
      <c r="M9" s="72"/>
      <c r="N9" s="72"/>
      <c r="O9" s="72"/>
    </row>
    <row r="10" spans="1:15" ht="14.5" customHeight="1" x14ac:dyDescent="0.35">
      <c r="A10" s="71" t="s">
        <v>60</v>
      </c>
      <c r="B10" s="68"/>
      <c r="C10" s="69">
        <f>C8+C9</f>
        <v>1438192</v>
      </c>
      <c r="D10" s="68">
        <v>4</v>
      </c>
      <c r="E10" s="68" t="s">
        <v>117</v>
      </c>
      <c r="F10" s="68">
        <v>2150</v>
      </c>
      <c r="G10" s="69">
        <v>92000</v>
      </c>
      <c r="H10" s="84"/>
      <c r="I10" s="72"/>
      <c r="J10" s="68"/>
      <c r="K10" s="69"/>
      <c r="L10" s="68">
        <v>4</v>
      </c>
      <c r="M10" s="72"/>
      <c r="N10" s="72"/>
      <c r="O10" s="72"/>
    </row>
    <row r="11" spans="1:15" ht="14.5" customHeight="1" x14ac:dyDescent="0.35">
      <c r="A11" s="68"/>
      <c r="B11" s="68"/>
      <c r="C11" s="69"/>
      <c r="D11" s="68">
        <v>5</v>
      </c>
      <c r="E11" s="68"/>
      <c r="F11" s="68"/>
      <c r="G11" s="69"/>
      <c r="H11" s="84"/>
      <c r="I11" s="116" t="s">
        <v>111</v>
      </c>
      <c r="J11" s="117"/>
      <c r="K11" s="69"/>
      <c r="L11" s="68">
        <v>5</v>
      </c>
      <c r="M11" s="72"/>
      <c r="N11" s="72"/>
      <c r="O11" s="72"/>
    </row>
    <row r="12" spans="1:15" ht="14.5" customHeight="1" x14ac:dyDescent="0.35">
      <c r="A12" s="66" t="s">
        <v>61</v>
      </c>
      <c r="B12" s="68"/>
      <c r="C12" s="69"/>
      <c r="D12" s="68">
        <v>6</v>
      </c>
      <c r="E12" s="71" t="s">
        <v>73</v>
      </c>
      <c r="F12" s="68"/>
      <c r="G12" s="69">
        <f>G8+G9+G10</f>
        <v>1784900</v>
      </c>
      <c r="H12" s="84"/>
      <c r="I12" s="75" t="s">
        <v>131</v>
      </c>
      <c r="J12" s="68">
        <v>6010</v>
      </c>
      <c r="K12" s="69">
        <v>15000</v>
      </c>
      <c r="L12" s="68">
        <v>6</v>
      </c>
      <c r="M12" s="72"/>
      <c r="N12" s="72"/>
      <c r="O12" s="72"/>
    </row>
    <row r="13" spans="1:15" ht="14.5" customHeight="1" x14ac:dyDescent="0.35">
      <c r="A13" s="68" t="s">
        <v>62</v>
      </c>
      <c r="B13" s="68">
        <v>1210</v>
      </c>
      <c r="C13" s="69">
        <v>21500</v>
      </c>
      <c r="D13" s="68">
        <v>7</v>
      </c>
      <c r="E13" s="68"/>
      <c r="F13" s="68"/>
      <c r="G13" s="69"/>
      <c r="H13" s="84"/>
      <c r="I13" s="72"/>
      <c r="J13" s="68"/>
      <c r="K13" s="69"/>
      <c r="L13" s="68">
        <v>7</v>
      </c>
      <c r="M13" s="72"/>
      <c r="N13" s="72"/>
      <c r="O13" s="72"/>
    </row>
    <row r="14" spans="1:15" ht="14.5" customHeight="1" x14ac:dyDescent="0.35">
      <c r="A14" s="68" t="s">
        <v>63</v>
      </c>
      <c r="B14" s="68">
        <v>1220</v>
      </c>
      <c r="C14" s="69">
        <v>16500</v>
      </c>
      <c r="D14" s="68">
        <v>8</v>
      </c>
      <c r="E14" s="67" t="s">
        <v>74</v>
      </c>
      <c r="F14" s="68"/>
      <c r="G14" s="69"/>
      <c r="H14" s="84"/>
      <c r="I14" s="74" t="s">
        <v>112</v>
      </c>
      <c r="J14" s="68"/>
      <c r="K14" s="69"/>
      <c r="L14" s="68">
        <v>8</v>
      </c>
      <c r="M14" s="72"/>
      <c r="N14" s="72"/>
      <c r="O14" s="72"/>
    </row>
    <row r="15" spans="1:15" ht="14.5" customHeight="1" x14ac:dyDescent="0.35">
      <c r="A15" s="71" t="s">
        <v>64</v>
      </c>
      <c r="B15" s="68"/>
      <c r="C15" s="69">
        <f>C13+C14</f>
        <v>38000</v>
      </c>
      <c r="D15" s="68">
        <v>9</v>
      </c>
      <c r="E15" s="68" t="s">
        <v>75</v>
      </c>
      <c r="F15" s="68">
        <v>2710</v>
      </c>
      <c r="G15" s="69">
        <v>400459</v>
      </c>
      <c r="H15" s="84"/>
      <c r="I15" s="72" t="s">
        <v>133</v>
      </c>
      <c r="J15" s="68">
        <v>6210</v>
      </c>
      <c r="K15" s="69">
        <v>1000</v>
      </c>
      <c r="L15" s="68">
        <v>9</v>
      </c>
      <c r="M15" s="72"/>
      <c r="N15" s="72"/>
      <c r="O15" s="72"/>
    </row>
    <row r="16" spans="1:15" ht="14.5" customHeight="1" x14ac:dyDescent="0.35">
      <c r="A16" s="68"/>
      <c r="B16" s="68"/>
      <c r="C16" s="69"/>
      <c r="D16" s="68">
        <v>10</v>
      </c>
      <c r="E16" s="68"/>
      <c r="F16" s="68"/>
      <c r="G16" s="69"/>
      <c r="H16" s="84"/>
      <c r="I16" s="72" t="s">
        <v>134</v>
      </c>
      <c r="J16" s="68">
        <v>6220</v>
      </c>
      <c r="K16" s="69">
        <v>9000</v>
      </c>
      <c r="L16" s="68">
        <v>10</v>
      </c>
      <c r="M16" s="72"/>
      <c r="N16" s="72"/>
      <c r="O16" s="72"/>
    </row>
    <row r="17" spans="1:15" ht="14.5" customHeight="1" x14ac:dyDescent="0.35">
      <c r="A17" s="66" t="s">
        <v>66</v>
      </c>
      <c r="B17" s="68"/>
      <c r="C17" s="69"/>
      <c r="D17" s="68">
        <v>11</v>
      </c>
      <c r="E17" s="71" t="s">
        <v>76</v>
      </c>
      <c r="F17" s="68"/>
      <c r="G17" s="69">
        <f>G12+G15</f>
        <v>2185359</v>
      </c>
      <c r="H17" s="84"/>
      <c r="I17" s="72"/>
      <c r="J17" s="72"/>
      <c r="K17" s="69"/>
      <c r="L17" s="68">
        <v>11</v>
      </c>
      <c r="M17" s="72"/>
      <c r="N17" s="72"/>
      <c r="O17" s="72"/>
    </row>
    <row r="18" spans="1:15" ht="14.5" customHeight="1" x14ac:dyDescent="0.35">
      <c r="A18" s="68" t="s">
        <v>67</v>
      </c>
      <c r="B18" s="68">
        <v>1310</v>
      </c>
      <c r="C18" s="69">
        <v>1617900</v>
      </c>
      <c r="D18" s="68">
        <v>12</v>
      </c>
      <c r="E18" s="68"/>
      <c r="F18" s="68"/>
      <c r="G18" s="69"/>
      <c r="H18" s="84"/>
      <c r="I18" s="72"/>
      <c r="J18" s="68"/>
      <c r="K18" s="69"/>
      <c r="L18" s="68">
        <v>12</v>
      </c>
      <c r="M18" s="72"/>
      <c r="N18" s="72"/>
      <c r="O18" s="72"/>
    </row>
    <row r="19" spans="1:15" ht="14.5" customHeight="1" x14ac:dyDescent="0.35">
      <c r="A19" s="68" t="s">
        <v>68</v>
      </c>
      <c r="B19" s="68">
        <v>1320</v>
      </c>
      <c r="C19" s="69">
        <v>400000</v>
      </c>
      <c r="D19" s="68">
        <v>13</v>
      </c>
      <c r="E19" s="66" t="s">
        <v>77</v>
      </c>
      <c r="F19" s="68"/>
      <c r="G19" s="69"/>
      <c r="H19" s="84"/>
      <c r="I19" s="74" t="s">
        <v>113</v>
      </c>
      <c r="J19" s="68"/>
      <c r="K19" s="69"/>
      <c r="L19" s="68">
        <v>13</v>
      </c>
      <c r="M19" s="72"/>
      <c r="N19" s="72"/>
      <c r="O19" s="72"/>
    </row>
    <row r="20" spans="1:15" ht="14.5" customHeight="1" x14ac:dyDescent="0.35">
      <c r="A20" s="71" t="s">
        <v>69</v>
      </c>
      <c r="B20" s="68"/>
      <c r="C20" s="69">
        <f>C18+C19</f>
        <v>2017900</v>
      </c>
      <c r="D20" s="68">
        <v>14</v>
      </c>
      <c r="E20" s="68"/>
      <c r="F20" s="68"/>
      <c r="G20" s="69"/>
      <c r="H20" s="84"/>
      <c r="I20" s="72" t="s">
        <v>135</v>
      </c>
      <c r="J20" s="68">
        <v>7020</v>
      </c>
      <c r="K20" s="69">
        <v>6000</v>
      </c>
      <c r="L20" s="68">
        <v>14</v>
      </c>
      <c r="M20" s="72"/>
      <c r="N20" s="72"/>
      <c r="O20" s="72"/>
    </row>
    <row r="21" spans="1:15" ht="14.5" customHeight="1" x14ac:dyDescent="0.35">
      <c r="A21" s="68"/>
      <c r="B21" s="68"/>
      <c r="C21" s="69"/>
      <c r="D21" s="68">
        <v>15</v>
      </c>
      <c r="E21" s="68" t="s">
        <v>16</v>
      </c>
      <c r="F21" s="68">
        <v>3300</v>
      </c>
      <c r="G21" s="69">
        <v>1000000</v>
      </c>
      <c r="H21" s="84"/>
      <c r="I21" s="72" t="s">
        <v>136</v>
      </c>
      <c r="J21" s="68">
        <v>7030</v>
      </c>
      <c r="K21" s="69">
        <v>1667</v>
      </c>
      <c r="L21" s="68">
        <v>15</v>
      </c>
      <c r="M21" s="72"/>
      <c r="N21" s="72"/>
      <c r="O21" s="72"/>
    </row>
    <row r="22" spans="1:15" ht="14.5" customHeight="1" x14ac:dyDescent="0.35">
      <c r="A22" s="71" t="s">
        <v>72</v>
      </c>
      <c r="B22" s="68"/>
      <c r="C22" s="69">
        <f>C10+C15+C20</f>
        <v>3494092</v>
      </c>
      <c r="D22" s="68">
        <v>16</v>
      </c>
      <c r="E22" s="68" t="s">
        <v>53</v>
      </c>
      <c r="F22" s="68">
        <v>3900</v>
      </c>
      <c r="G22" s="69">
        <v>262500</v>
      </c>
      <c r="H22" s="84"/>
      <c r="I22" s="72"/>
      <c r="J22" s="68"/>
      <c r="K22" s="69"/>
      <c r="L22" s="68">
        <v>16</v>
      </c>
      <c r="M22" s="72"/>
      <c r="N22" s="72"/>
      <c r="O22" s="72"/>
    </row>
    <row r="23" spans="1:15" ht="14.5" customHeight="1" x14ac:dyDescent="0.35">
      <c r="A23" s="68"/>
      <c r="B23" s="68"/>
      <c r="C23" s="69"/>
      <c r="D23" s="68">
        <v>17</v>
      </c>
      <c r="E23" s="68"/>
      <c r="F23" s="68"/>
      <c r="G23" s="69"/>
      <c r="H23" s="84"/>
      <c r="I23" s="73" t="s">
        <v>114</v>
      </c>
      <c r="J23" s="68"/>
      <c r="K23" s="69">
        <f>K12+K15+K16+K20+K21</f>
        <v>32667</v>
      </c>
      <c r="L23" s="68">
        <v>17</v>
      </c>
      <c r="M23" s="72"/>
      <c r="N23" s="72"/>
      <c r="O23" s="72"/>
    </row>
    <row r="24" spans="1:15" ht="14.5" customHeight="1" x14ac:dyDescent="0.35">
      <c r="A24" s="66" t="s">
        <v>65</v>
      </c>
      <c r="B24" s="68"/>
      <c r="C24" s="69"/>
      <c r="D24" s="68">
        <v>18</v>
      </c>
      <c r="E24" s="66" t="s">
        <v>79</v>
      </c>
      <c r="F24" s="68"/>
      <c r="G24" s="69"/>
      <c r="H24" s="84"/>
      <c r="I24" s="72"/>
      <c r="J24" s="68"/>
      <c r="K24" s="69"/>
      <c r="L24" s="68">
        <v>18</v>
      </c>
      <c r="M24" s="72"/>
      <c r="N24" s="72"/>
      <c r="O24" s="72"/>
    </row>
    <row r="25" spans="1:15" ht="14.5" customHeight="1" x14ac:dyDescent="0.35">
      <c r="A25" s="68" t="s">
        <v>13</v>
      </c>
      <c r="B25" s="68">
        <v>1510</v>
      </c>
      <c r="C25" s="69">
        <v>17500</v>
      </c>
      <c r="D25" s="68">
        <v>19</v>
      </c>
      <c r="E25" s="68" t="s">
        <v>78</v>
      </c>
      <c r="F25" s="68"/>
      <c r="G25" s="69">
        <f>K29</f>
        <v>63733</v>
      </c>
      <c r="H25" s="84"/>
      <c r="I25" s="73" t="s">
        <v>144</v>
      </c>
      <c r="J25" s="68"/>
      <c r="K25" s="69">
        <f>K9-K23</f>
        <v>43733</v>
      </c>
      <c r="L25" s="68">
        <v>19</v>
      </c>
      <c r="M25" s="72"/>
      <c r="N25" s="72"/>
      <c r="O25" s="72"/>
    </row>
    <row r="26" spans="1:15" ht="14.5" customHeight="1" x14ac:dyDescent="0.35">
      <c r="A26" s="68"/>
      <c r="B26" s="68"/>
      <c r="C26" s="69"/>
      <c r="D26" s="68">
        <v>20</v>
      </c>
      <c r="E26" s="68"/>
      <c r="F26" s="68"/>
      <c r="G26" s="69"/>
      <c r="H26" s="84"/>
      <c r="I26" s="72"/>
      <c r="J26" s="68"/>
      <c r="K26" s="69"/>
      <c r="L26" s="68">
        <v>20</v>
      </c>
      <c r="M26" s="72"/>
      <c r="N26" s="72"/>
      <c r="O26" s="72"/>
    </row>
    <row r="27" spans="1:15" ht="14.5" customHeight="1" x14ac:dyDescent="0.35">
      <c r="A27" s="72"/>
      <c r="B27" s="68"/>
      <c r="C27" s="69"/>
      <c r="D27" s="68">
        <v>21</v>
      </c>
      <c r="E27" s="71" t="s">
        <v>83</v>
      </c>
      <c r="F27" s="68"/>
      <c r="G27" s="69">
        <f>G21+G22+G25</f>
        <v>1326233</v>
      </c>
      <c r="H27" s="84"/>
      <c r="I27" s="72" t="s">
        <v>115</v>
      </c>
      <c r="J27" s="68"/>
      <c r="K27" s="69">
        <v>20000</v>
      </c>
      <c r="L27" s="68">
        <v>21</v>
      </c>
      <c r="M27" s="72"/>
      <c r="N27" s="72"/>
      <c r="O27" s="72"/>
    </row>
    <row r="28" spans="1:15" ht="14.5" customHeight="1" x14ac:dyDescent="0.35">
      <c r="A28" s="72"/>
      <c r="B28" s="72"/>
      <c r="C28" s="72"/>
      <c r="D28" s="68">
        <v>22</v>
      </c>
      <c r="E28" s="72"/>
      <c r="F28" s="72"/>
      <c r="G28" s="72"/>
      <c r="H28" s="84"/>
      <c r="I28" s="72"/>
      <c r="J28" s="68"/>
      <c r="K28" s="69"/>
      <c r="L28" s="68">
        <v>22</v>
      </c>
      <c r="M28" s="72"/>
      <c r="N28" s="72"/>
      <c r="O28" s="72"/>
    </row>
    <row r="29" spans="1:15" ht="14.5" customHeight="1" x14ac:dyDescent="0.35">
      <c r="A29" s="71" t="s">
        <v>70</v>
      </c>
      <c r="B29" s="72"/>
      <c r="C29" s="69">
        <f>C10+C15+C20+C25</f>
        <v>3511592</v>
      </c>
      <c r="D29" s="68">
        <v>23</v>
      </c>
      <c r="E29" s="71" t="s">
        <v>80</v>
      </c>
      <c r="F29" s="72"/>
      <c r="G29" s="69">
        <f>G27+G17</f>
        <v>3511592</v>
      </c>
      <c r="H29" s="84"/>
      <c r="I29" s="73" t="s">
        <v>116</v>
      </c>
      <c r="J29" s="68"/>
      <c r="K29" s="69">
        <f>K25+K27</f>
        <v>63733</v>
      </c>
      <c r="L29" s="68">
        <v>23</v>
      </c>
      <c r="M29" s="72"/>
      <c r="N29" s="72"/>
      <c r="O29" s="72"/>
    </row>
  </sheetData>
  <sheetProtection algorithmName="SHA-512" hashValue="nHFbaBtgkTVwXIzU6oRLHjWVtWOHI4P/SiX7PzDMZQigpftwhrSr6ozatYlnBbmrtlnzP9HuMeLqLetuMGUoIQ==" saltValue="EvEqLyjBoQjjaRB778QNgQ==" spinCount="100000" sheet="1" objects="1" scenarios="1" selectLockedCells="1"/>
  <mergeCells count="13">
    <mergeCell ref="A1:G1"/>
    <mergeCell ref="I1:O1"/>
    <mergeCell ref="A2:B2"/>
    <mergeCell ref="I2:J2"/>
    <mergeCell ref="A3:G3"/>
    <mergeCell ref="I3:O3"/>
    <mergeCell ref="I4:O4"/>
    <mergeCell ref="I5:O5"/>
    <mergeCell ref="I9:J9"/>
    <mergeCell ref="I11:J11"/>
    <mergeCell ref="A4:G4"/>
    <mergeCell ref="I6:K6"/>
    <mergeCell ref="M6:O6"/>
  </mergeCells>
  <pageMargins left="0.7" right="0.7" top="0.75" bottom="0.75" header="0.3" footer="0.3"/>
  <pageSetup scale="70" fitToHeight="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B4D5C4-F0E1-455F-8269-97579F855655}">
  <ds:schemaRefs>
    <ds:schemaRef ds:uri="fd0a4085-88be-466d-be86-ca7cc4b129d7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535ff6e-1916-43ae-8a16-54e15ebdf405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Shaughness, Thomas</cp:lastModifiedBy>
  <cp:lastPrinted>2020-07-06T13:41:02Z</cp:lastPrinted>
  <dcterms:created xsi:type="dcterms:W3CDTF">2020-04-20T15:04:13Z</dcterms:created>
  <dcterms:modified xsi:type="dcterms:W3CDTF">2022-01-09T22:59:55Z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