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ADA\Variable Operations 1\"/>
    </mc:Choice>
  </mc:AlternateContent>
  <xr:revisionPtr revIDLastSave="0" documentId="13_ncr:1_{896D0F7F-4AD4-4E54-8793-EC55D3274110}" xr6:coauthVersionLast="47" xr6:coauthVersionMax="47" xr10:uidLastSave="{00000000-0000-0000-0000-000000000000}"/>
  <bookViews>
    <workbookView xWindow="-120" yWindow="-120" windowWidth="29040" windowHeight="15840" xr2:uid="{892A043E-97C9-4992-A8EA-2F7B224C88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6" i="1"/>
  <c r="R7" i="1" l="1"/>
  <c r="R8" i="1"/>
  <c r="R9" i="1"/>
  <c r="R10" i="1"/>
  <c r="R11" i="1"/>
  <c r="R12" i="1"/>
  <c r="R13" i="1"/>
  <c r="R14" i="1"/>
  <c r="R15" i="1"/>
  <c r="R16" i="1"/>
  <c r="M7" i="1"/>
  <c r="N7" i="1" s="1"/>
  <c r="O7" i="1" s="1"/>
  <c r="M8" i="1"/>
  <c r="N8" i="1" s="1"/>
  <c r="O8" i="1" s="1"/>
  <c r="P8" i="1" s="1"/>
  <c r="M9" i="1"/>
  <c r="N9" i="1" s="1"/>
  <c r="Q9" i="1" s="1"/>
  <c r="S9" i="1" s="1"/>
  <c r="M10" i="1"/>
  <c r="N10" i="1" s="1"/>
  <c r="O10" i="1" s="1"/>
  <c r="P10" i="1" s="1"/>
  <c r="M11" i="1"/>
  <c r="N11" i="1" s="1"/>
  <c r="M12" i="1"/>
  <c r="N12" i="1" s="1"/>
  <c r="Q12" i="1" s="1"/>
  <c r="M13" i="1"/>
  <c r="N13" i="1" s="1"/>
  <c r="Q13" i="1" s="1"/>
  <c r="S13" i="1" s="1"/>
  <c r="M14" i="1"/>
  <c r="N14" i="1" s="1"/>
  <c r="O14" i="1" s="1"/>
  <c r="P14" i="1" s="1"/>
  <c r="M15" i="1"/>
  <c r="N15" i="1" s="1"/>
  <c r="M16" i="1"/>
  <c r="N16" i="1" s="1"/>
  <c r="O16" i="1" s="1"/>
  <c r="P16" i="1" s="1"/>
  <c r="H7" i="1"/>
  <c r="I7" i="1" s="1"/>
  <c r="H8" i="1"/>
  <c r="I8" i="1" s="1"/>
  <c r="H9" i="1"/>
  <c r="I9" i="1" s="1"/>
  <c r="H11" i="1"/>
  <c r="I11" i="1" s="1"/>
  <c r="H12" i="1"/>
  <c r="I12" i="1" s="1"/>
  <c r="H13" i="1"/>
  <c r="I13" i="1" s="1"/>
  <c r="H15" i="1"/>
  <c r="I15" i="1" s="1"/>
  <c r="H16" i="1"/>
  <c r="I16" i="1" s="1"/>
  <c r="H10" i="1"/>
  <c r="I10" i="1" s="1"/>
  <c r="H14" i="1"/>
  <c r="I14" i="1" s="1"/>
  <c r="S12" i="1" l="1"/>
  <c r="O12" i="1"/>
  <c r="P12" i="1" s="1"/>
  <c r="Q16" i="1"/>
  <c r="S16" i="1" s="1"/>
  <c r="Q8" i="1"/>
  <c r="S8" i="1" s="1"/>
  <c r="Q15" i="1"/>
  <c r="S15" i="1" s="1"/>
  <c r="O15" i="1"/>
  <c r="P15" i="1" s="1"/>
  <c r="Q11" i="1"/>
  <c r="S11" i="1" s="1"/>
  <c r="O11" i="1"/>
  <c r="P11" i="1" s="1"/>
  <c r="Q7" i="1"/>
  <c r="S7" i="1" s="1"/>
  <c r="P7" i="1"/>
  <c r="O13" i="1"/>
  <c r="P13" i="1" s="1"/>
  <c r="O9" i="1"/>
  <c r="P9" i="1" s="1"/>
  <c r="Q14" i="1"/>
  <c r="S14" i="1" s="1"/>
  <c r="Q10" i="1"/>
  <c r="S10" i="1" s="1"/>
  <c r="R6" i="1"/>
  <c r="M6" i="1"/>
  <c r="H6" i="1"/>
  <c r="I6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N6" i="1" l="1"/>
  <c r="O6" i="1" l="1"/>
  <c r="P6" i="1" s="1"/>
  <c r="Q6" i="1"/>
  <c r="S6" i="1" s="1"/>
</calcChain>
</file>

<file path=xl/sharedStrings.xml><?xml version="1.0" encoding="utf-8"?>
<sst xmlns="http://schemas.openxmlformats.org/spreadsheetml/2006/main" count="57" uniqueCount="37">
  <si>
    <t>#</t>
  </si>
  <si>
    <t>Model</t>
  </si>
  <si>
    <t>YTD Sales Units</t>
  </si>
  <si>
    <t>YTD Sales $</t>
  </si>
  <si>
    <t>YTD Gross $</t>
  </si>
  <si>
    <t>Days Supply Units</t>
  </si>
  <si>
    <t>Days Supply Dollars</t>
  </si>
  <si>
    <t>Trim</t>
  </si>
  <si>
    <t>Make</t>
  </si>
  <si>
    <t>Months Supply</t>
  </si>
  <si>
    <t>Average Month Sales Units</t>
  </si>
  <si>
    <t>Month</t>
  </si>
  <si>
    <t>Inventory Units</t>
  </si>
  <si>
    <t>Inventory $</t>
  </si>
  <si>
    <t>Months Supply Dollars</t>
  </si>
  <si>
    <t>All</t>
  </si>
  <si>
    <t>Inventory Analysis Calculator</t>
  </si>
  <si>
    <t>Average Unit COS</t>
  </si>
  <si>
    <t>Average Unit Inventory</t>
  </si>
  <si>
    <t>Average Month COS</t>
  </si>
  <si>
    <t>YTD COS</t>
  </si>
  <si>
    <t>2020-2021</t>
  </si>
  <si>
    <t>Variance</t>
  </si>
  <si>
    <t>.</t>
  </si>
  <si>
    <t>HONDA</t>
  </si>
  <si>
    <t>CIVIC SEDAN</t>
  </si>
  <si>
    <t>CIVIC HATCH</t>
  </si>
  <si>
    <t>ACCORD</t>
  </si>
  <si>
    <t>HYB</t>
  </si>
  <si>
    <t>HR-V</t>
  </si>
  <si>
    <t>CR-V</t>
  </si>
  <si>
    <t>PASSPORT</t>
  </si>
  <si>
    <t>PILOT</t>
  </si>
  <si>
    <t>ODYSSEY</t>
  </si>
  <si>
    <t>RIDGELINE</t>
  </si>
  <si>
    <t>ALL</t>
  </si>
  <si>
    <t>Non-HYB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</si>
</sst>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4" borderId="1" xfId="0" applyFill="1" applyBorder="1"/>
    <xf numFmtId="165" fontId="0" fillId="4" borderId="1" xfId="0" applyNumberFormat="1" applyFill="1" applyBorder="1"/>
    <xf numFmtId="0" fontId="0" fillId="2" borderId="1" xfId="0" applyFill="1" applyBorder="1"/>
    <xf numFmtId="0" fontId="2" fillId="0" borderId="0" xfId="0" applyFont="1"/>
    <xf numFmtId="164" fontId="0" fillId="2" borderId="1" xfId="1" applyNumberFormat="1" applyFont="1" applyFill="1" applyBorder="1"/>
    <xf numFmtId="164" fontId="0" fillId="5" borderId="1" xfId="1" applyNumberFormat="1" applyFont="1" applyFill="1" applyBorder="1"/>
    <xf numFmtId="165" fontId="0" fillId="5" borderId="1" xfId="0" applyNumberFormat="1" applyFill="1" applyBorder="1"/>
    <xf numFmtId="0" fontId="0" fillId="0" borderId="0" xfId="0" applyAlignment="1">
      <alignment wrapText="1"/>
    </xf>
    <xf numFmtId="164" fontId="0" fillId="3" borderId="1" xfId="1" applyNumberFormat="1" applyFont="1" applyFill="1" applyBorder="1"/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C3A0-B305-4D3B-A8DA-3D6A8C463480}">
  <dimension ref="A1:S16"/>
  <sheetViews>
    <sheetView tabSelected="1" workbookViewId="0">
      <selection activeCell="E17" sqref="E17"/>
    </sheetView>
  </sheetViews>
  <sheetFormatPr defaultColWidth="8.85546875" defaultRowHeight="15" x14ac:dyDescent="0.25"/>
  <cols>
    <col min="3" max="3" width="14.5703125" customWidth="1"/>
    <col min="5" max="5" width="13.7109375" bestFit="1" customWidth="1"/>
    <col min="6" max="6" width="13.42578125" bestFit="1" customWidth="1"/>
    <col min="7" max="7" width="13.85546875" customWidth="1"/>
    <col min="8" max="8" width="16.42578125" customWidth="1"/>
    <col min="9" max="9" width="16.85546875" customWidth="1"/>
    <col min="10" max="10" width="12" customWidth="1"/>
    <col min="11" max="11" width="13.7109375" bestFit="1" customWidth="1"/>
    <col min="12" max="12" width="10.7109375" customWidth="1"/>
    <col min="13" max="13" width="11.5703125" bestFit="1" customWidth="1"/>
    <col min="14" max="14" width="11.7109375" customWidth="1"/>
    <col min="15" max="15" width="14.140625" customWidth="1"/>
    <col min="16" max="16" width="17.85546875" customWidth="1"/>
    <col min="17" max="17" width="10" customWidth="1"/>
    <col min="18" max="19" width="12.28515625" customWidth="1"/>
  </cols>
  <sheetData>
    <row r="1" spans="1:19" x14ac:dyDescent="0.25">
      <c r="A1" s="5" t="s">
        <v>16</v>
      </c>
      <c r="E1" t="s">
        <v>21</v>
      </c>
      <c r="L1" t="s">
        <v>23</v>
      </c>
    </row>
    <row r="3" spans="1:19" x14ac:dyDescent="0.25">
      <c r="A3" s="1" t="s">
        <v>11</v>
      </c>
      <c r="B3" s="4">
        <v>9</v>
      </c>
    </row>
    <row r="4" spans="1:19" x14ac:dyDescent="0.25">
      <c r="E4" s="14" t="s">
        <v>5</v>
      </c>
      <c r="F4" s="14"/>
      <c r="G4" s="14"/>
      <c r="H4" s="14"/>
      <c r="I4" s="14"/>
    </row>
    <row r="5" spans="1:19" s="9" customFormat="1" ht="29.1" customHeight="1" x14ac:dyDescent="0.25">
      <c r="A5" s="11" t="s">
        <v>0</v>
      </c>
      <c r="B5" s="11" t="s">
        <v>8</v>
      </c>
      <c r="C5" s="11" t="s">
        <v>1</v>
      </c>
      <c r="D5" s="11" t="s">
        <v>7</v>
      </c>
      <c r="E5" s="11" t="s">
        <v>12</v>
      </c>
      <c r="F5" s="11" t="s">
        <v>2</v>
      </c>
      <c r="G5" s="11" t="s">
        <v>10</v>
      </c>
      <c r="H5" s="11" t="s">
        <v>9</v>
      </c>
      <c r="I5" s="11" t="s">
        <v>5</v>
      </c>
      <c r="J5" s="12" t="s">
        <v>13</v>
      </c>
      <c r="K5" s="12" t="s">
        <v>3</v>
      </c>
      <c r="L5" s="12" t="s">
        <v>4</v>
      </c>
      <c r="M5" s="12" t="s">
        <v>20</v>
      </c>
      <c r="N5" s="12" t="s">
        <v>19</v>
      </c>
      <c r="O5" s="12" t="s">
        <v>14</v>
      </c>
      <c r="P5" s="12" t="s">
        <v>6</v>
      </c>
      <c r="Q5" s="13" t="s">
        <v>17</v>
      </c>
      <c r="R5" s="13" t="s">
        <v>18</v>
      </c>
      <c r="S5" s="13" t="s">
        <v>22</v>
      </c>
    </row>
    <row r="6" spans="1:19" x14ac:dyDescent="0.25">
      <c r="A6" s="2">
        <v>1</v>
      </c>
      <c r="B6" s="4" t="s">
        <v>24</v>
      </c>
      <c r="C6" s="4" t="s">
        <v>25</v>
      </c>
      <c r="D6" s="4" t="s">
        <v>15</v>
      </c>
      <c r="E6" s="4">
        <v>4</v>
      </c>
      <c r="F6" s="4">
        <v>65</v>
      </c>
      <c r="G6" s="3">
        <f>F6/$B$3</f>
        <v>7.2222222222222223</v>
      </c>
      <c r="H6" s="3">
        <f>E6/G6</f>
        <v>0.55384615384615388</v>
      </c>
      <c r="I6" s="3">
        <f>H6*30</f>
        <v>16.615384615384617</v>
      </c>
      <c r="J6" s="6">
        <v>128825</v>
      </c>
      <c r="K6" s="6">
        <v>2064059</v>
      </c>
      <c r="L6" s="6">
        <v>87565</v>
      </c>
      <c r="M6" s="7">
        <f>K6-L6</f>
        <v>1976494</v>
      </c>
      <c r="N6" s="7">
        <f>M6/$B$3</f>
        <v>219610.44444444444</v>
      </c>
      <c r="O6" s="8">
        <f>J6/N6</f>
        <v>0.58660689078742467</v>
      </c>
      <c r="P6" s="8">
        <f>O6*30</f>
        <v>17.598206723622742</v>
      </c>
      <c r="Q6" s="10">
        <f>N6/G6</f>
        <v>30407.599999999999</v>
      </c>
      <c r="R6" s="10">
        <f>J6/E6</f>
        <v>32206.25</v>
      </c>
      <c r="S6" s="10">
        <f>Q6-R6</f>
        <v>-1798.6500000000015</v>
      </c>
    </row>
    <row r="7" spans="1:19" x14ac:dyDescent="0.25">
      <c r="A7" s="2">
        <f>A6+1</f>
        <v>2</v>
      </c>
      <c r="B7" s="4" t="s">
        <v>24</v>
      </c>
      <c r="C7" s="4" t="s">
        <v>26</v>
      </c>
      <c r="D7" s="4" t="s">
        <v>35</v>
      </c>
      <c r="E7" s="4">
        <v>1</v>
      </c>
      <c r="F7" s="4">
        <v>14</v>
      </c>
      <c r="G7" s="3">
        <f t="shared" ref="G7:G16" si="0">F7/$B$3</f>
        <v>1.5555555555555556</v>
      </c>
      <c r="H7" s="3">
        <f t="shared" ref="H7:H16" si="1">E7/G7</f>
        <v>0.64285714285714279</v>
      </c>
      <c r="I7" s="3">
        <f t="shared" ref="I7:I16" si="2">H7*30</f>
        <v>19.285714285714285</v>
      </c>
      <c r="J7" s="6">
        <v>35051</v>
      </c>
      <c r="K7" s="6">
        <v>548915</v>
      </c>
      <c r="L7" s="6">
        <v>24456</v>
      </c>
      <c r="M7" s="7">
        <f t="shared" ref="M7:M16" si="3">K7-L7</f>
        <v>524459</v>
      </c>
      <c r="N7" s="7">
        <f t="shared" ref="N7:N16" si="4">M7/$B$3</f>
        <v>58273.222222222219</v>
      </c>
      <c r="O7" s="8">
        <f>J7/N7</f>
        <v>0.6014941110744596</v>
      </c>
      <c r="P7" s="8">
        <f t="shared" ref="P7:P16" si="5">O7*30</f>
        <v>18.04482333223379</v>
      </c>
      <c r="Q7" s="10">
        <f t="shared" ref="Q7:Q16" si="6">N7/G7</f>
        <v>37461.357142857138</v>
      </c>
      <c r="R7" s="10">
        <f t="shared" ref="R7:R16" si="7">J7/E7</f>
        <v>35051</v>
      </c>
      <c r="S7" s="10">
        <f t="shared" ref="S7:S16" si="8">Q7-R7</f>
        <v>2410.3571428571377</v>
      </c>
    </row>
    <row r="8" spans="1:19" x14ac:dyDescent="0.25">
      <c r="A8" s="2">
        <f t="shared" ref="A8:A16" si="9">A7+1</f>
        <v>3</v>
      </c>
      <c r="B8" s="4" t="s">
        <v>24</v>
      </c>
      <c r="C8" s="4" t="s">
        <v>27</v>
      </c>
      <c r="D8" s="4" t="s">
        <v>35</v>
      </c>
      <c r="E8" s="4">
        <v>0</v>
      </c>
      <c r="F8" s="4">
        <v>7</v>
      </c>
      <c r="G8" s="3">
        <f t="shared" si="0"/>
        <v>0.77777777777777779</v>
      </c>
      <c r="H8" s="3">
        <f t="shared" si="1"/>
        <v>0</v>
      </c>
      <c r="I8" s="3">
        <f t="shared" si="2"/>
        <v>0</v>
      </c>
      <c r="J8" s="6">
        <v>0</v>
      </c>
      <c r="K8" s="6">
        <v>276134</v>
      </c>
      <c r="L8" s="6">
        <v>11173</v>
      </c>
      <c r="M8" s="7">
        <f t="shared" si="3"/>
        <v>264961</v>
      </c>
      <c r="N8" s="7">
        <f t="shared" si="4"/>
        <v>29440.111111111109</v>
      </c>
      <c r="O8" s="8">
        <f t="shared" ref="O8:O16" si="10">J8/N8</f>
        <v>0</v>
      </c>
      <c r="P8" s="8">
        <f t="shared" si="5"/>
        <v>0</v>
      </c>
      <c r="Q8" s="10">
        <f t="shared" si="6"/>
        <v>37851.571428571428</v>
      </c>
      <c r="R8" s="10" t="e">
        <f t="shared" si="7"/>
        <v>#DIV/0!</v>
      </c>
      <c r="S8" s="10" t="e">
        <f t="shared" si="8"/>
        <v>#DIV/0!</v>
      </c>
    </row>
    <row r="9" spans="1:19" x14ac:dyDescent="0.25">
      <c r="A9" s="2">
        <f t="shared" si="9"/>
        <v>4</v>
      </c>
      <c r="B9" s="4" t="s">
        <v>24</v>
      </c>
      <c r="C9" s="4" t="s">
        <v>27</v>
      </c>
      <c r="D9" s="4" t="s">
        <v>28</v>
      </c>
      <c r="E9" s="4">
        <v>0</v>
      </c>
      <c r="F9" s="4">
        <v>3</v>
      </c>
      <c r="G9" s="3">
        <f t="shared" si="0"/>
        <v>0.33333333333333331</v>
      </c>
      <c r="H9" s="3">
        <f t="shared" si="1"/>
        <v>0</v>
      </c>
      <c r="I9" s="3">
        <f t="shared" si="2"/>
        <v>0</v>
      </c>
      <c r="J9" s="6">
        <v>0</v>
      </c>
      <c r="K9" s="6">
        <v>140432</v>
      </c>
      <c r="L9" s="6">
        <v>7156</v>
      </c>
      <c r="M9" s="7">
        <f t="shared" si="3"/>
        <v>133276</v>
      </c>
      <c r="N9" s="7">
        <f t="shared" si="4"/>
        <v>14808.444444444445</v>
      </c>
      <c r="O9" s="8">
        <f t="shared" si="10"/>
        <v>0</v>
      </c>
      <c r="P9" s="8">
        <f t="shared" si="5"/>
        <v>0</v>
      </c>
      <c r="Q9" s="10">
        <f t="shared" si="6"/>
        <v>44425.333333333336</v>
      </c>
      <c r="R9" s="10" t="e">
        <f t="shared" si="7"/>
        <v>#DIV/0!</v>
      </c>
      <c r="S9" s="10" t="e">
        <f t="shared" si="8"/>
        <v>#DIV/0!</v>
      </c>
    </row>
    <row r="10" spans="1:19" x14ac:dyDescent="0.25">
      <c r="A10" s="2">
        <f t="shared" si="9"/>
        <v>5</v>
      </c>
      <c r="B10" s="4" t="s">
        <v>24</v>
      </c>
      <c r="C10" s="4" t="s">
        <v>29</v>
      </c>
      <c r="D10" s="4" t="s">
        <v>35</v>
      </c>
      <c r="E10" s="4">
        <v>6</v>
      </c>
      <c r="F10" s="4">
        <v>35</v>
      </c>
      <c r="G10" s="3">
        <f t="shared" si="0"/>
        <v>3.8888888888888888</v>
      </c>
      <c r="H10" s="3">
        <f t="shared" si="1"/>
        <v>1.5428571428571429</v>
      </c>
      <c r="I10" s="3">
        <f t="shared" si="2"/>
        <v>46.285714285714285</v>
      </c>
      <c r="J10" s="6">
        <v>221411</v>
      </c>
      <c r="K10" s="6">
        <v>1230475</v>
      </c>
      <c r="L10" s="6">
        <v>48261</v>
      </c>
      <c r="M10" s="7">
        <f t="shared" si="3"/>
        <v>1182214</v>
      </c>
      <c r="N10" s="7">
        <f t="shared" si="4"/>
        <v>131357.11111111112</v>
      </c>
      <c r="O10" s="8">
        <f t="shared" si="10"/>
        <v>1.6855653883307082</v>
      </c>
      <c r="P10" s="8">
        <f t="shared" si="5"/>
        <v>50.566961649921247</v>
      </c>
      <c r="Q10" s="10">
        <f t="shared" si="6"/>
        <v>33777.542857142864</v>
      </c>
      <c r="R10" s="10">
        <f t="shared" si="7"/>
        <v>36901.833333333336</v>
      </c>
      <c r="S10" s="10">
        <f t="shared" si="8"/>
        <v>-3124.290476190472</v>
      </c>
    </row>
    <row r="11" spans="1:19" x14ac:dyDescent="0.25">
      <c r="A11" s="2">
        <f t="shared" si="9"/>
        <v>6</v>
      </c>
      <c r="B11" s="4" t="s">
        <v>24</v>
      </c>
      <c r="C11" s="4" t="s">
        <v>30</v>
      </c>
      <c r="D11" s="4" t="s">
        <v>36</v>
      </c>
      <c r="E11" s="4">
        <v>51</v>
      </c>
      <c r="F11" s="4">
        <v>168</v>
      </c>
      <c r="G11" s="3">
        <f t="shared" si="0"/>
        <v>18.666666666666668</v>
      </c>
      <c r="H11" s="3">
        <f t="shared" si="1"/>
        <v>2.7321428571428568</v>
      </c>
      <c r="I11" s="3">
        <f t="shared" si="2"/>
        <v>81.964285714285708</v>
      </c>
      <c r="J11" s="6">
        <v>2378118</v>
      </c>
      <c r="K11" s="6">
        <v>7278821</v>
      </c>
      <c r="L11" s="6">
        <v>350888</v>
      </c>
      <c r="M11" s="7">
        <f t="shared" si="3"/>
        <v>6927933</v>
      </c>
      <c r="N11" s="7">
        <f t="shared" si="4"/>
        <v>769770.33333333337</v>
      </c>
      <c r="O11" s="8">
        <f t="shared" si="10"/>
        <v>3.0893864013985124</v>
      </c>
      <c r="P11" s="8">
        <f t="shared" si="5"/>
        <v>92.681592041955369</v>
      </c>
      <c r="Q11" s="10">
        <f t="shared" si="6"/>
        <v>41237.696428571428</v>
      </c>
      <c r="R11" s="10">
        <f t="shared" si="7"/>
        <v>46629.76470588235</v>
      </c>
      <c r="S11" s="10">
        <f t="shared" si="8"/>
        <v>-5392.068277310922</v>
      </c>
    </row>
    <row r="12" spans="1:19" x14ac:dyDescent="0.25">
      <c r="A12" s="2">
        <f t="shared" si="9"/>
        <v>7</v>
      </c>
      <c r="B12" s="4" t="s">
        <v>24</v>
      </c>
      <c r="C12" s="4" t="s">
        <v>30</v>
      </c>
      <c r="D12" s="4" t="s">
        <v>28</v>
      </c>
      <c r="E12" s="4">
        <v>16</v>
      </c>
      <c r="F12" s="4">
        <v>76</v>
      </c>
      <c r="G12" s="3">
        <f t="shared" si="0"/>
        <v>8.4444444444444446</v>
      </c>
      <c r="H12" s="3">
        <f t="shared" si="1"/>
        <v>1.8947368421052631</v>
      </c>
      <c r="I12" s="3">
        <f t="shared" si="2"/>
        <v>56.84210526315789</v>
      </c>
      <c r="J12" s="6">
        <v>793113</v>
      </c>
      <c r="K12" s="6">
        <v>3775181</v>
      </c>
      <c r="L12" s="6">
        <v>171941</v>
      </c>
      <c r="M12" s="7">
        <f t="shared" si="3"/>
        <v>3603240</v>
      </c>
      <c r="N12" s="7">
        <f t="shared" si="4"/>
        <v>400360</v>
      </c>
      <c r="O12" s="8">
        <f t="shared" si="10"/>
        <v>1.9809996003596764</v>
      </c>
      <c r="P12" s="8">
        <f t="shared" si="5"/>
        <v>59.429988010790289</v>
      </c>
      <c r="Q12" s="10">
        <f t="shared" si="6"/>
        <v>47411.052631578947</v>
      </c>
      <c r="R12" s="10">
        <f t="shared" si="7"/>
        <v>49569.5625</v>
      </c>
      <c r="S12" s="10">
        <f t="shared" si="8"/>
        <v>-2158.5098684210534</v>
      </c>
    </row>
    <row r="13" spans="1:19" x14ac:dyDescent="0.25">
      <c r="A13" s="2">
        <f t="shared" si="9"/>
        <v>8</v>
      </c>
      <c r="B13" s="4" t="s">
        <v>24</v>
      </c>
      <c r="C13" s="4" t="s">
        <v>31</v>
      </c>
      <c r="D13" s="4" t="s">
        <v>35</v>
      </c>
      <c r="E13" s="4">
        <v>2</v>
      </c>
      <c r="F13" s="4">
        <v>27</v>
      </c>
      <c r="G13" s="3">
        <f t="shared" si="0"/>
        <v>3</v>
      </c>
      <c r="H13" s="3">
        <f t="shared" si="1"/>
        <v>0.66666666666666663</v>
      </c>
      <c r="I13" s="3">
        <f t="shared" si="2"/>
        <v>20</v>
      </c>
      <c r="J13" s="6">
        <v>113078</v>
      </c>
      <c r="K13" s="6">
        <v>1492823</v>
      </c>
      <c r="L13" s="6">
        <v>82365</v>
      </c>
      <c r="M13" s="7">
        <f t="shared" si="3"/>
        <v>1410458</v>
      </c>
      <c r="N13" s="7">
        <f t="shared" si="4"/>
        <v>156717.55555555556</v>
      </c>
      <c r="O13" s="8">
        <f t="shared" si="10"/>
        <v>0.72154009548671416</v>
      </c>
      <c r="P13" s="8">
        <f t="shared" si="5"/>
        <v>21.646202864601424</v>
      </c>
      <c r="Q13" s="10">
        <f t="shared" si="6"/>
        <v>52239.18518518519</v>
      </c>
      <c r="R13" s="10">
        <f t="shared" si="7"/>
        <v>56539</v>
      </c>
      <c r="S13" s="10">
        <f t="shared" si="8"/>
        <v>-4299.8148148148102</v>
      </c>
    </row>
    <row r="14" spans="1:19" x14ac:dyDescent="0.25">
      <c r="A14" s="2">
        <f t="shared" si="9"/>
        <v>9</v>
      </c>
      <c r="B14" s="4" t="s">
        <v>24</v>
      </c>
      <c r="C14" s="4" t="s">
        <v>32</v>
      </c>
      <c r="D14" s="4" t="s">
        <v>35</v>
      </c>
      <c r="E14" s="4">
        <v>0</v>
      </c>
      <c r="F14" s="4">
        <v>34</v>
      </c>
      <c r="G14" s="3">
        <f t="shared" si="0"/>
        <v>3.7777777777777777</v>
      </c>
      <c r="H14" s="3">
        <f t="shared" si="1"/>
        <v>0</v>
      </c>
      <c r="I14" s="3">
        <f t="shared" si="2"/>
        <v>0</v>
      </c>
      <c r="J14" s="6">
        <v>0</v>
      </c>
      <c r="K14" s="6">
        <v>2104249</v>
      </c>
      <c r="L14" s="6">
        <v>122539</v>
      </c>
      <c r="M14" s="7">
        <f t="shared" si="3"/>
        <v>1981710</v>
      </c>
      <c r="N14" s="7">
        <f t="shared" si="4"/>
        <v>220190</v>
      </c>
      <c r="O14" s="8">
        <f t="shared" si="10"/>
        <v>0</v>
      </c>
      <c r="P14" s="8">
        <f t="shared" si="5"/>
        <v>0</v>
      </c>
      <c r="Q14" s="10">
        <f t="shared" si="6"/>
        <v>58285.588235294119</v>
      </c>
      <c r="R14" s="10" t="e">
        <f t="shared" si="7"/>
        <v>#DIV/0!</v>
      </c>
      <c r="S14" s="10" t="e">
        <f t="shared" si="8"/>
        <v>#DIV/0!</v>
      </c>
    </row>
    <row r="15" spans="1:19" x14ac:dyDescent="0.25">
      <c r="A15" s="2">
        <f t="shared" si="9"/>
        <v>10</v>
      </c>
      <c r="B15" s="4" t="s">
        <v>24</v>
      </c>
      <c r="C15" s="4" t="s">
        <v>33</v>
      </c>
      <c r="D15" s="4" t="s">
        <v>35</v>
      </c>
      <c r="E15" s="4">
        <v>2</v>
      </c>
      <c r="F15" s="4">
        <v>13</v>
      </c>
      <c r="G15" s="3">
        <f t="shared" si="0"/>
        <v>1.4444444444444444</v>
      </c>
      <c r="H15" s="3">
        <f t="shared" si="1"/>
        <v>1.3846153846153846</v>
      </c>
      <c r="I15" s="3">
        <f t="shared" si="2"/>
        <v>41.53846153846154</v>
      </c>
      <c r="J15" s="6">
        <v>112868</v>
      </c>
      <c r="K15" s="6">
        <v>714385</v>
      </c>
      <c r="L15" s="6">
        <v>39500</v>
      </c>
      <c r="M15" s="7">
        <f t="shared" si="3"/>
        <v>674885</v>
      </c>
      <c r="N15" s="7">
        <f t="shared" si="4"/>
        <v>74987.222222222219</v>
      </c>
      <c r="O15" s="8">
        <f t="shared" si="10"/>
        <v>1.5051631018617988</v>
      </c>
      <c r="P15" s="8">
        <f t="shared" si="5"/>
        <v>45.154893055853961</v>
      </c>
      <c r="Q15" s="10">
        <f t="shared" si="6"/>
        <v>51914.230769230766</v>
      </c>
      <c r="R15" s="10">
        <f t="shared" si="7"/>
        <v>56434</v>
      </c>
      <c r="S15" s="10">
        <f t="shared" si="8"/>
        <v>-4519.7692307692341</v>
      </c>
    </row>
    <row r="16" spans="1:19" x14ac:dyDescent="0.25">
      <c r="A16" s="2">
        <f t="shared" si="9"/>
        <v>11</v>
      </c>
      <c r="B16" s="4" t="s">
        <v>24</v>
      </c>
      <c r="C16" s="4" t="s">
        <v>34</v>
      </c>
      <c r="D16" s="4" t="s">
        <v>35</v>
      </c>
      <c r="E16" s="4">
        <v>6</v>
      </c>
      <c r="F16" s="4">
        <v>29</v>
      </c>
      <c r="G16" s="3">
        <f t="shared" si="0"/>
        <v>3.2222222222222223</v>
      </c>
      <c r="H16" s="3">
        <f t="shared" si="1"/>
        <v>1.8620689655172413</v>
      </c>
      <c r="I16" s="3">
        <f t="shared" si="2"/>
        <v>55.862068965517238</v>
      </c>
      <c r="J16" s="6">
        <v>366595</v>
      </c>
      <c r="K16" s="6">
        <v>1630497</v>
      </c>
      <c r="L16" s="6">
        <v>90834</v>
      </c>
      <c r="M16" s="7">
        <f t="shared" si="3"/>
        <v>1539663</v>
      </c>
      <c r="N16" s="7">
        <f t="shared" si="4"/>
        <v>171073.66666666666</v>
      </c>
      <c r="O16" s="8">
        <f t="shared" si="10"/>
        <v>2.142907246585779</v>
      </c>
      <c r="P16" s="8">
        <f t="shared" si="5"/>
        <v>64.287217397573372</v>
      </c>
      <c r="Q16" s="10">
        <f t="shared" si="6"/>
        <v>53091.827586206891</v>
      </c>
      <c r="R16" s="10">
        <f t="shared" si="7"/>
        <v>61099.166666666664</v>
      </c>
      <c r="S16" s="10">
        <f t="shared" si="8"/>
        <v>-8007.339080459773</v>
      </c>
    </row>
  </sheetData>
  <mergeCells count="1">
    <mergeCell ref="E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phonetraining@palladinohonda.com</cp:lastModifiedBy>
  <dcterms:created xsi:type="dcterms:W3CDTF">2019-01-09T02:57:40Z</dcterms:created>
  <dcterms:modified xsi:type="dcterms:W3CDTF">2023-10-06T13:43:17Z</dcterms:modified>
</cp:coreProperties>
</file>