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ldon\Desktop\"/>
    </mc:Choice>
  </mc:AlternateContent>
  <xr:revisionPtr revIDLastSave="0" documentId="13_ncr:1_{2867A2AD-E73D-4D9D-A73D-9052A759AA72}" xr6:coauthVersionLast="47" xr6:coauthVersionMax="47" xr10:uidLastSave="{00000000-0000-0000-0000-000000000000}"/>
  <bookViews>
    <workbookView xWindow="28680" yWindow="-120" windowWidth="29040" windowHeight="1572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R6" i="1" l="1"/>
  <c r="R7" i="1"/>
  <c r="R8" i="1"/>
  <c r="R9" i="1"/>
  <c r="R10" i="1"/>
  <c r="R11" i="1"/>
  <c r="R12" i="1"/>
  <c r="R13" i="1"/>
  <c r="R14" i="1"/>
  <c r="R15" i="1"/>
  <c r="M6" i="1"/>
  <c r="N6" i="1" s="1"/>
  <c r="O6" i="1" s="1"/>
  <c r="M7" i="1"/>
  <c r="N7" i="1" s="1"/>
  <c r="O7" i="1" s="1"/>
  <c r="P7" i="1" s="1"/>
  <c r="M8" i="1"/>
  <c r="N8" i="1" s="1"/>
  <c r="Q8" i="1" s="1"/>
  <c r="M9" i="1"/>
  <c r="N9" i="1" s="1"/>
  <c r="O9" i="1" s="1"/>
  <c r="P9" i="1" s="1"/>
  <c r="M10" i="1"/>
  <c r="N10" i="1" s="1"/>
  <c r="M11" i="1"/>
  <c r="N11" i="1" s="1"/>
  <c r="Q11" i="1" s="1"/>
  <c r="M12" i="1"/>
  <c r="N12" i="1" s="1"/>
  <c r="Q12" i="1" s="1"/>
  <c r="M13" i="1"/>
  <c r="N13" i="1" s="1"/>
  <c r="O13" i="1" s="1"/>
  <c r="P13" i="1" s="1"/>
  <c r="M14" i="1"/>
  <c r="N14" i="1" s="1"/>
  <c r="M15" i="1"/>
  <c r="N15" i="1" s="1"/>
  <c r="O15" i="1" s="1"/>
  <c r="P15" i="1" s="1"/>
  <c r="H6" i="1"/>
  <c r="I6" i="1" s="1"/>
  <c r="H7" i="1"/>
  <c r="I7" i="1" s="1"/>
  <c r="H8" i="1"/>
  <c r="I8" i="1" s="1"/>
  <c r="H10" i="1"/>
  <c r="I10" i="1" s="1"/>
  <c r="H11" i="1"/>
  <c r="I11" i="1" s="1"/>
  <c r="H12" i="1"/>
  <c r="I12" i="1" s="1"/>
  <c r="H14" i="1"/>
  <c r="I14" i="1" s="1"/>
  <c r="H15" i="1"/>
  <c r="I15" i="1" s="1"/>
  <c r="H9" i="1"/>
  <c r="I9" i="1" s="1"/>
  <c r="H13" i="1"/>
  <c r="I13" i="1" s="1"/>
  <c r="S12" i="1" l="1"/>
  <c r="S11" i="1"/>
  <c r="S8" i="1"/>
  <c r="O11" i="1"/>
  <c r="P11" i="1" s="1"/>
  <c r="Q15" i="1"/>
  <c r="S15" i="1" s="1"/>
  <c r="Q7" i="1"/>
  <c r="S7" i="1" s="1"/>
  <c r="Q14" i="1"/>
  <c r="S14" i="1" s="1"/>
  <c r="O14" i="1"/>
  <c r="P14" i="1" s="1"/>
  <c r="Q10" i="1"/>
  <c r="S10" i="1" s="1"/>
  <c r="O10" i="1"/>
  <c r="P10" i="1" s="1"/>
  <c r="Q6" i="1"/>
  <c r="S6" i="1" s="1"/>
  <c r="P6" i="1"/>
  <c r="O12" i="1"/>
  <c r="P12" i="1" s="1"/>
  <c r="O8" i="1"/>
  <c r="P8" i="1" s="1"/>
  <c r="Q13" i="1"/>
  <c r="S13" i="1" s="1"/>
  <c r="Q9" i="1"/>
  <c r="S9" i="1" s="1"/>
  <c r="A8" i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<sst xmlns="http://schemas.openxmlformats.org/spreadsheetml/2006/main" count="54" uniqueCount="35">
  <si>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</si>
  <si>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</si>
  <si>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</si>
  <si>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</si>
  <si>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</si>
  <si>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</si>
  <si>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</si>
  <si>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</si>
  <si>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</si>
  <si>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</si>
  <si>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</si>
  <si>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</si>
  <si>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</si>
  <si>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</si>
  <si>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</si>
  <si>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</si>
  <si>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</si>
  <si>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</si>
  <si>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</si>
  <si>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</si>
  <si>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</si>
  <si>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2020-2021</t>
  </si>
  <si>
    <t>Variance</t>
  </si>
  <si>
    <t>.</t>
  </si>
  <si>
    <t>Forester</t>
  </si>
  <si>
    <t>WRX</t>
  </si>
  <si>
    <t>Impreza</t>
  </si>
  <si>
    <t>Legacy</t>
  </si>
  <si>
    <t>BRZ</t>
  </si>
  <si>
    <t>Crosstrek</t>
  </si>
  <si>
    <t>Outback</t>
  </si>
  <si>
    <t>Solterra</t>
  </si>
  <si>
    <t>Subaru</t>
  </si>
  <si>
    <t>Crosstrek Hybrid</t>
  </si>
  <si>
    <t>Ascent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</si>
</sst>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5"/>
  <sheetViews>
    <sheetView tabSelected="1" workbookViewId="0">
      <selection activeCell="P25" sqref="P25"/>
    </sheetView>
  </sheetViews>
  <sheetFormatPr defaultColWidth="8.85546875" defaultRowHeight="15" x14ac:dyDescent="0.25"/>
  <cols>
    <col min="3" max="3" width="15.7109375" bestFit="1" customWidth="1"/>
    <col min="5" max="5" width="13.7109375" bestFit="1" customWidth="1"/>
    <col min="6" max="6" width="13.42578125" bestFit="1" customWidth="1"/>
    <col min="7" max="7" width="13.85546875" customWidth="1"/>
    <col min="8" max="8" width="16.42578125" customWidth="1"/>
    <col min="9" max="9" width="16.85546875" customWidth="1"/>
    <col min="10" max="10" width="12" customWidth="1"/>
    <col min="11" max="11" width="13.7109375" bestFit="1" customWidth="1"/>
    <col min="12" max="12" width="10.7109375" customWidth="1"/>
    <col min="13" max="13" width="11.5703125" bestFit="1" customWidth="1"/>
    <col min="14" max="14" width="11.7109375" customWidth="1"/>
    <col min="15" max="15" width="14.140625" customWidth="1"/>
    <col min="16" max="16" width="17.85546875" customWidth="1"/>
    <col min="17" max="17" width="10" customWidth="1"/>
    <col min="18" max="19" width="12.28515625" customWidth="1"/>
  </cols>
  <sheetData>
    <row r="1" spans="1:19" x14ac:dyDescent="0.25">
      <c r="A1" s="5" t="s">
        <v>16</v>
      </c>
      <c r="E1" t="s">
        <v>21</v>
      </c>
      <c r="L1" t="s">
        <v>23</v>
      </c>
    </row>
    <row r="3" spans="1:19" x14ac:dyDescent="0.25">
      <c r="A3" s="1" t="s">
        <v>11</v>
      </c>
      <c r="B3" s="4">
        <v>7</v>
      </c>
    </row>
    <row r="4" spans="1:19" x14ac:dyDescent="0.25">
      <c r="E4" s="14" t="s">
        <v>5</v>
      </c>
      <c r="F4" s="14"/>
      <c r="G4" s="14"/>
      <c r="H4" s="14"/>
      <c r="I4" s="14"/>
    </row>
    <row r="5" spans="1:19" s="9" customFormat="1" ht="29.1" customHeight="1" x14ac:dyDescent="0.25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20</v>
      </c>
      <c r="N5" s="12" t="s">
        <v>19</v>
      </c>
      <c r="O5" s="12" t="s">
        <v>14</v>
      </c>
      <c r="P5" s="12" t="s">
        <v>6</v>
      </c>
      <c r="Q5" s="13" t="s">
        <v>17</v>
      </c>
      <c r="R5" s="13" t="s">
        <v>18</v>
      </c>
      <c r="S5" s="13" t="s">
        <v>22</v>
      </c>
    </row>
    <row r="6" spans="1:19" x14ac:dyDescent="0.25">
      <c r="A6" s="2">
        <v>1</v>
      </c>
      <c r="B6" s="4" t="s">
        <v>32</v>
      </c>
      <c r="C6" s="4" t="s">
        <v>24</v>
      </c>
      <c r="D6" s="4" t="s">
        <v>15</v>
      </c>
      <c r="E6" s="4">
        <v>16</v>
      </c>
      <c r="F6" s="4">
        <v>139</v>
      </c>
      <c r="G6" s="3">
        <f t="shared" ref="G6:G15" si="0">F6/$B$3</f>
        <v>19.857142857142858</v>
      </c>
      <c r="H6" s="3">
        <f t="shared" ref="H6:H15" si="1">E6/G6</f>
        <v>0.80575539568345322</v>
      </c>
      <c r="I6" s="3">
        <f t="shared" ref="I6:I15" si="2">H6*30</f>
        <v>24.172661870503596</v>
      </c>
      <c r="J6" s="6">
        <v>564464</v>
      </c>
      <c r="K6" s="6">
        <v>4912571</v>
      </c>
      <c r="L6" s="6">
        <v>258895</v>
      </c>
      <c r="M6" s="7">
        <f t="shared" ref="M6:M15" si="3">K6-L6</f>
        <v>4653676</v>
      </c>
      <c r="N6" s="7">
        <f t="shared" ref="N6:N15" si="4">M6/$B$3</f>
        <v>664810.85714285716</v>
      </c>
      <c r="O6" s="8">
        <f>J6/N6</f>
        <v>0.84905953916860566</v>
      </c>
      <c r="P6" s="8">
        <f t="shared" ref="P6:P15" si="5">O6*30</f>
        <v>25.47178617505817</v>
      </c>
      <c r="Q6" s="10">
        <f t="shared" ref="Q6:Q15" si="6">N6/G6</f>
        <v>33479.683453237412</v>
      </c>
      <c r="R6" s="10">
        <f t="shared" ref="R6:R15" si="7">J6/E6</f>
        <v>35279</v>
      </c>
      <c r="S6" s="10">
        <f t="shared" ref="S6:S15" si="8">Q6-R6</f>
        <v>-1799.3165467625877</v>
      </c>
    </row>
    <row r="7" spans="1:19" x14ac:dyDescent="0.25">
      <c r="A7" s="2">
        <v>2</v>
      </c>
      <c r="B7" s="4" t="s">
        <v>32</v>
      </c>
      <c r="C7" s="4" t="s">
        <v>25</v>
      </c>
      <c r="D7" s="4" t="s">
        <v>15</v>
      </c>
      <c r="E7" s="4">
        <v>3</v>
      </c>
      <c r="F7" s="4">
        <v>14</v>
      </c>
      <c r="G7" s="3">
        <f t="shared" si="0"/>
        <v>2</v>
      </c>
      <c r="H7" s="3">
        <f t="shared" si="1"/>
        <v>1.5</v>
      </c>
      <c r="I7" s="3">
        <f t="shared" si="2"/>
        <v>45</v>
      </c>
      <c r="J7" s="6">
        <v>105837</v>
      </c>
      <c r="K7" s="6">
        <v>505158</v>
      </c>
      <c r="L7" s="6">
        <v>14847</v>
      </c>
      <c r="M7" s="7">
        <f t="shared" si="3"/>
        <v>490311</v>
      </c>
      <c r="N7" s="7">
        <f t="shared" si="4"/>
        <v>70044.428571428565</v>
      </c>
      <c r="O7" s="8">
        <f t="shared" ref="O7:O15" si="9">J7/N7</f>
        <v>1.5109981216003721</v>
      </c>
      <c r="P7" s="8">
        <f t="shared" si="5"/>
        <v>45.329943648011159</v>
      </c>
      <c r="Q7" s="10">
        <f t="shared" si="6"/>
        <v>35022.214285714283</v>
      </c>
      <c r="R7" s="10">
        <f t="shared" si="7"/>
        <v>35279</v>
      </c>
      <c r="S7" s="10">
        <f t="shared" si="8"/>
        <v>-256.7857142857174</v>
      </c>
    </row>
    <row r="8" spans="1:19" x14ac:dyDescent="0.25">
      <c r="A8" s="2">
        <f t="shared" ref="A7:A15" si="10">A7+1</f>
        <v>3</v>
      </c>
      <c r="B8" s="4" t="s">
        <v>32</v>
      </c>
      <c r="C8" s="4" t="s">
        <v>26</v>
      </c>
      <c r="D8" s="4" t="s">
        <v>15</v>
      </c>
      <c r="E8" s="4">
        <v>4</v>
      </c>
      <c r="F8" s="4">
        <v>44</v>
      </c>
      <c r="G8" s="3">
        <f t="shared" si="0"/>
        <v>6.2857142857142856</v>
      </c>
      <c r="H8" s="3">
        <f t="shared" si="1"/>
        <v>0.63636363636363635</v>
      </c>
      <c r="I8" s="3">
        <f t="shared" si="2"/>
        <v>19.09090909090909</v>
      </c>
      <c r="J8" s="6">
        <v>141116</v>
      </c>
      <c r="K8" s="6">
        <v>1138025</v>
      </c>
      <c r="L8" s="6">
        <v>52129</v>
      </c>
      <c r="M8" s="7">
        <f t="shared" si="3"/>
        <v>1085896</v>
      </c>
      <c r="N8" s="7">
        <f t="shared" si="4"/>
        <v>155128</v>
      </c>
      <c r="O8" s="8">
        <f t="shared" si="9"/>
        <v>0.90967459130524475</v>
      </c>
      <c r="P8" s="8">
        <f t="shared" si="5"/>
        <v>27.290237739157341</v>
      </c>
      <c r="Q8" s="10">
        <f t="shared" si="6"/>
        <v>24679.454545454548</v>
      </c>
      <c r="R8" s="10">
        <f t="shared" si="7"/>
        <v>35279</v>
      </c>
      <c r="S8" s="10">
        <f t="shared" si="8"/>
        <v>-10599.545454545452</v>
      </c>
    </row>
    <row r="9" spans="1:19" x14ac:dyDescent="0.25">
      <c r="A9" s="2">
        <f t="shared" si="10"/>
        <v>4</v>
      </c>
      <c r="B9" s="4" t="s">
        <v>32</v>
      </c>
      <c r="C9" s="4" t="s">
        <v>27</v>
      </c>
      <c r="D9" s="4" t="s">
        <v>15</v>
      </c>
      <c r="E9" s="4">
        <v>3</v>
      </c>
      <c r="F9" s="4">
        <v>17</v>
      </c>
      <c r="G9" s="3">
        <f t="shared" si="0"/>
        <v>2.4285714285714284</v>
      </c>
      <c r="H9" s="3">
        <f t="shared" si="1"/>
        <v>1.2352941176470589</v>
      </c>
      <c r="I9" s="3">
        <f t="shared" si="2"/>
        <v>37.058823529411768</v>
      </c>
      <c r="J9" s="6">
        <v>105837</v>
      </c>
      <c r="K9" s="6">
        <v>559528</v>
      </c>
      <c r="L9" s="6">
        <v>23931</v>
      </c>
      <c r="M9" s="7">
        <f t="shared" si="3"/>
        <v>535597</v>
      </c>
      <c r="N9" s="7">
        <f t="shared" si="4"/>
        <v>76513.857142857145</v>
      </c>
      <c r="O9" s="8">
        <f t="shared" si="9"/>
        <v>1.383239637264585</v>
      </c>
      <c r="P9" s="8">
        <f t="shared" si="5"/>
        <v>41.497189117937552</v>
      </c>
      <c r="Q9" s="10">
        <f t="shared" si="6"/>
        <v>31505.705882352944</v>
      </c>
      <c r="R9" s="10">
        <f t="shared" si="7"/>
        <v>35279</v>
      </c>
      <c r="S9" s="10">
        <f t="shared" si="8"/>
        <v>-3773.2941176470558</v>
      </c>
    </row>
    <row r="10" spans="1:19" x14ac:dyDescent="0.25">
      <c r="A10" s="2">
        <f t="shared" si="10"/>
        <v>5</v>
      </c>
      <c r="B10" s="4" t="s">
        <v>32</v>
      </c>
      <c r="C10" s="4" t="s">
        <v>30</v>
      </c>
      <c r="D10" s="4" t="s">
        <v>15</v>
      </c>
      <c r="E10" s="4">
        <v>10</v>
      </c>
      <c r="F10" s="4">
        <v>95</v>
      </c>
      <c r="G10" s="3">
        <f t="shared" si="0"/>
        <v>13.571428571428571</v>
      </c>
      <c r="H10" s="3">
        <f t="shared" si="1"/>
        <v>0.73684210526315785</v>
      </c>
      <c r="I10" s="3">
        <f t="shared" si="2"/>
        <v>22.105263157894736</v>
      </c>
      <c r="J10" s="6">
        <v>352790</v>
      </c>
      <c r="K10" s="6">
        <v>3679917</v>
      </c>
      <c r="L10" s="6">
        <v>174375</v>
      </c>
      <c r="M10" s="7">
        <f t="shared" si="3"/>
        <v>3505542</v>
      </c>
      <c r="N10" s="7">
        <f t="shared" si="4"/>
        <v>500791.71428571426</v>
      </c>
      <c r="O10" s="8">
        <f t="shared" si="9"/>
        <v>0.70446453073447701</v>
      </c>
      <c r="P10" s="8">
        <f t="shared" si="5"/>
        <v>21.133935922034311</v>
      </c>
      <c r="Q10" s="10">
        <f t="shared" si="6"/>
        <v>36900.442105263159</v>
      </c>
      <c r="R10" s="10">
        <f t="shared" si="7"/>
        <v>35279</v>
      </c>
      <c r="S10" s="10">
        <f t="shared" si="8"/>
        <v>1621.4421052631587</v>
      </c>
    </row>
    <row r="11" spans="1:19" x14ac:dyDescent="0.25">
      <c r="A11" s="2">
        <f t="shared" si="10"/>
        <v>6</v>
      </c>
      <c r="B11" s="4" t="s">
        <v>32</v>
      </c>
      <c r="C11" s="4" t="s">
        <v>28</v>
      </c>
      <c r="D11" s="4" t="s">
        <v>15</v>
      </c>
      <c r="E11" s="4">
        <v>0</v>
      </c>
      <c r="F11" s="4">
        <v>4</v>
      </c>
      <c r="G11" s="3">
        <f t="shared" si="0"/>
        <v>0.5714285714285714</v>
      </c>
      <c r="H11" s="3">
        <f t="shared" si="1"/>
        <v>0</v>
      </c>
      <c r="I11" s="3">
        <f t="shared" si="2"/>
        <v>0</v>
      </c>
      <c r="J11" s="6">
        <v>0</v>
      </c>
      <c r="K11" s="6">
        <v>127454</v>
      </c>
      <c r="L11" s="6">
        <v>8305</v>
      </c>
      <c r="M11" s="7">
        <f t="shared" si="3"/>
        <v>119149</v>
      </c>
      <c r="N11" s="7">
        <f t="shared" si="4"/>
        <v>17021.285714285714</v>
      </c>
      <c r="O11" s="8">
        <f t="shared" si="9"/>
        <v>0</v>
      </c>
      <c r="P11" s="8">
        <f t="shared" si="5"/>
        <v>0</v>
      </c>
      <c r="Q11" s="10">
        <f t="shared" si="6"/>
        <v>29787.25</v>
      </c>
      <c r="R11" s="10" t="e">
        <f t="shared" si="7"/>
        <v>#DIV/0!</v>
      </c>
      <c r="S11" s="10" t="e">
        <f t="shared" si="8"/>
        <v>#DIV/0!</v>
      </c>
    </row>
    <row r="12" spans="1:19" x14ac:dyDescent="0.25">
      <c r="A12" s="2">
        <f t="shared" si="10"/>
        <v>7</v>
      </c>
      <c r="B12" s="4" t="s">
        <v>32</v>
      </c>
      <c r="C12" s="4" t="s">
        <v>29</v>
      </c>
      <c r="D12" s="4" t="s">
        <v>15</v>
      </c>
      <c r="E12" s="4">
        <v>5</v>
      </c>
      <c r="F12" s="4">
        <v>137</v>
      </c>
      <c r="G12" s="3">
        <f t="shared" si="0"/>
        <v>19.571428571428573</v>
      </c>
      <c r="H12" s="3">
        <f t="shared" si="1"/>
        <v>0.25547445255474449</v>
      </c>
      <c r="I12" s="3">
        <f t="shared" si="2"/>
        <v>7.6642335766423351</v>
      </c>
      <c r="J12" s="6">
        <v>176395</v>
      </c>
      <c r="K12" s="6">
        <v>4185039</v>
      </c>
      <c r="L12" s="6">
        <v>203651</v>
      </c>
      <c r="M12" s="7">
        <f t="shared" si="3"/>
        <v>3981388</v>
      </c>
      <c r="N12" s="7">
        <f t="shared" si="4"/>
        <v>568769.71428571432</v>
      </c>
      <c r="O12" s="8">
        <f t="shared" si="9"/>
        <v>0.31013430492079647</v>
      </c>
      <c r="P12" s="8">
        <f t="shared" si="5"/>
        <v>9.3040291476238934</v>
      </c>
      <c r="Q12" s="10">
        <f t="shared" si="6"/>
        <v>29061.226277372261</v>
      </c>
      <c r="R12" s="10">
        <f t="shared" si="7"/>
        <v>35279</v>
      </c>
      <c r="S12" s="10">
        <f t="shared" si="8"/>
        <v>-6217.7737226277386</v>
      </c>
    </row>
    <row r="13" spans="1:19" x14ac:dyDescent="0.25">
      <c r="A13" s="2">
        <f t="shared" si="10"/>
        <v>8</v>
      </c>
      <c r="B13" s="4" t="s">
        <v>32</v>
      </c>
      <c r="C13" s="4" t="s">
        <v>33</v>
      </c>
      <c r="D13" s="4" t="s">
        <v>15</v>
      </c>
      <c r="E13" s="4">
        <v>0</v>
      </c>
      <c r="F13" s="4">
        <v>5</v>
      </c>
      <c r="G13" s="3">
        <f t="shared" si="0"/>
        <v>0.7142857142857143</v>
      </c>
      <c r="H13" s="3">
        <f t="shared" si="1"/>
        <v>0</v>
      </c>
      <c r="I13" s="3">
        <f t="shared" si="2"/>
        <v>0</v>
      </c>
      <c r="J13" s="6">
        <v>0</v>
      </c>
      <c r="K13" s="6">
        <v>203610</v>
      </c>
      <c r="L13" s="6">
        <v>12202</v>
      </c>
      <c r="M13" s="7">
        <f t="shared" si="3"/>
        <v>191408</v>
      </c>
      <c r="N13" s="7">
        <f t="shared" si="4"/>
        <v>27344</v>
      </c>
      <c r="O13" s="8">
        <f t="shared" si="9"/>
        <v>0</v>
      </c>
      <c r="P13" s="8">
        <f t="shared" si="5"/>
        <v>0</v>
      </c>
      <c r="Q13" s="10">
        <f t="shared" si="6"/>
        <v>38281.599999999999</v>
      </c>
      <c r="R13" s="10" t="e">
        <f t="shared" si="7"/>
        <v>#DIV/0!</v>
      </c>
      <c r="S13" s="10" t="e">
        <f t="shared" si="8"/>
        <v>#DIV/0!</v>
      </c>
    </row>
    <row r="14" spans="1:19" x14ac:dyDescent="0.25">
      <c r="A14" s="2">
        <f t="shared" si="10"/>
        <v>9</v>
      </c>
      <c r="B14" s="4" t="s">
        <v>32</v>
      </c>
      <c r="C14" s="4" t="s">
        <v>31</v>
      </c>
      <c r="D14" s="4" t="s">
        <v>15</v>
      </c>
      <c r="E14" s="4">
        <v>7</v>
      </c>
      <c r="F14" s="4">
        <v>4</v>
      </c>
      <c r="G14" s="3">
        <f t="shared" si="0"/>
        <v>0.5714285714285714</v>
      </c>
      <c r="H14" s="3">
        <f t="shared" si="1"/>
        <v>12.25</v>
      </c>
      <c r="I14" s="3">
        <f t="shared" si="2"/>
        <v>367.5</v>
      </c>
      <c r="J14" s="6">
        <v>246953</v>
      </c>
      <c r="K14" s="6">
        <v>208573</v>
      </c>
      <c r="L14" s="6">
        <v>10663</v>
      </c>
      <c r="M14" s="7">
        <f t="shared" si="3"/>
        <v>197910</v>
      </c>
      <c r="N14" s="7">
        <f t="shared" si="4"/>
        <v>28272.857142857141</v>
      </c>
      <c r="O14" s="8">
        <f t="shared" si="9"/>
        <v>8.7346319033904312</v>
      </c>
      <c r="P14" s="8">
        <f t="shared" si="5"/>
        <v>262.03895710171292</v>
      </c>
      <c r="Q14" s="10">
        <f t="shared" si="6"/>
        <v>49477.5</v>
      </c>
      <c r="R14" s="10">
        <f t="shared" si="7"/>
        <v>35279</v>
      </c>
      <c r="S14" s="10">
        <f t="shared" si="8"/>
        <v>14198.5</v>
      </c>
    </row>
    <row r="15" spans="1:19" x14ac:dyDescent="0.25">
      <c r="A15" s="2">
        <f t="shared" si="10"/>
        <v>10</v>
      </c>
      <c r="B15" s="4" t="s">
        <v>32</v>
      </c>
      <c r="C15" s="4" t="s">
        <v>34</v>
      </c>
      <c r="D15" s="4" t="s">
        <v>15</v>
      </c>
      <c r="E15" s="4">
        <v>6</v>
      </c>
      <c r="F15" s="4">
        <v>28</v>
      </c>
      <c r="G15" s="3">
        <f t="shared" si="0"/>
        <v>4</v>
      </c>
      <c r="H15" s="3">
        <f t="shared" si="1"/>
        <v>1.5</v>
      </c>
      <c r="I15" s="3">
        <f t="shared" si="2"/>
        <v>45</v>
      </c>
      <c r="J15" s="6">
        <v>211674</v>
      </c>
      <c r="K15" s="6">
        <v>1267414</v>
      </c>
      <c r="L15" s="6">
        <v>52430</v>
      </c>
      <c r="M15" s="7">
        <f t="shared" si="3"/>
        <v>1214984</v>
      </c>
      <c r="N15" s="7">
        <f t="shared" si="4"/>
        <v>173569.14285714287</v>
      </c>
      <c r="O15" s="8">
        <f t="shared" si="9"/>
        <v>1.2195370474014471</v>
      </c>
      <c r="P15" s="8">
        <f t="shared" si="5"/>
        <v>36.586111422043416</v>
      </c>
      <c r="Q15" s="10">
        <f t="shared" si="6"/>
        <v>43392.285714285717</v>
      </c>
      <c r="R15" s="10">
        <f t="shared" si="7"/>
        <v>35279</v>
      </c>
      <c r="S15" s="10">
        <f t="shared" si="8"/>
        <v>8113.2857142857174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Sheldon Osofsky</cp:lastModifiedBy>
  <dcterms:created xsi:type="dcterms:W3CDTF">2019-01-09T02:57:40Z</dcterms:created>
  <dcterms:modified xsi:type="dcterms:W3CDTF">2023-09-19T19:47:08Z</dcterms:modified>
</cp:coreProperties>
</file>