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9040" windowHeight="1572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<sst xmlns="http://schemas.openxmlformats.org/spreadsheetml/2006/main" count="54" uniqueCount="26">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</sst>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832123</c:v>
                </c:pt>
                <c:pt idx="1">
                  <c:v>102126</c:v>
                </c:pt>
                <c:pt idx="2">
                  <c:v>164299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4516224"/>
        <c:axId val="144519168"/>
        <c:axId val="0"/>
      </c:bar3DChart>
      <c:catAx>
        <c:axId val="14451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44519168"/>
        <c:crosses val="autoZero"/>
        <c:auto val="1"/>
        <c:lblAlgn val="ctr"/>
        <c:lblOffset val="100"/>
        <c:noMultiLvlLbl val="0"/>
      </c:catAx>
      <c:valAx>
        <c:axId val="14451916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451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832123</c:v>
                </c:pt>
                <c:pt idx="1">
                  <c:v>102126</c:v>
                </c:pt>
                <c:pt idx="2">
                  <c:v>164299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44646528"/>
        <c:axId val="144649216"/>
        <c:axId val="0"/>
      </c:bar3DChart>
      <c:catAx>
        <c:axId val="1446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44649216"/>
        <c:crosses val="autoZero"/>
        <c:auto val="0"/>
        <c:lblAlgn val="ctr"/>
        <c:lblOffset val="100"/>
        <c:noMultiLvlLbl val="0"/>
      </c:catAx>
      <c:valAx>
        <c:axId val="144649216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44646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xmlns="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xmlns="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xmlns="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xmlns="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xmlns="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xmlns="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xmlns="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xmlns="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xmlns="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xmlns="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xmlns="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xmlns="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abSelected="1" zoomScaleNormal="100" workbookViewId="0">
      <selection activeCell="I20" sqref="I20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30</v>
      </c>
      <c r="E5" s="7">
        <v>3</v>
      </c>
      <c r="F5" s="6">
        <v>0</v>
      </c>
      <c r="G5" s="5">
        <v>4</v>
      </c>
      <c r="H5" s="41">
        <v>1</v>
      </c>
      <c r="I5" s="47">
        <v>0</v>
      </c>
      <c r="J5" s="63">
        <f>SUM(D5:I5)</f>
        <v>38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832123</v>
      </c>
      <c r="E6" s="100">
        <v>102126</v>
      </c>
      <c r="F6" s="101">
        <v>0</v>
      </c>
      <c r="G6" s="102">
        <v>114552</v>
      </c>
      <c r="H6" s="103">
        <v>49747</v>
      </c>
      <c r="I6" s="104">
        <v>0</v>
      </c>
      <c r="J6" s="105">
        <f>SUM(D6:I6)</f>
        <v>1098548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30</v>
      </c>
      <c r="E8" s="57">
        <f>SUM(E5:F5)</f>
        <v>3</v>
      </c>
      <c r="F8" s="115" t="s">
        <v>9</v>
      </c>
      <c r="G8" s="116"/>
      <c r="H8" s="60">
        <f>SUM(G5:H5)</f>
        <v>5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832123</v>
      </c>
      <c r="E9" s="59">
        <f>SUM(E6:F6)</f>
        <v>102126</v>
      </c>
      <c r="F9" s="117" t="s">
        <v>2</v>
      </c>
      <c r="G9" s="118"/>
      <c r="H9" s="62">
        <f>SUM(G6:H6)</f>
        <v>164299</v>
      </c>
      <c r="I9" s="58">
        <f>I6</f>
        <v>0</v>
      </c>
      <c r="J9" s="106">
        <f>H9+I9</f>
        <v>164299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832123</v>
      </c>
      <c r="E16" s="39">
        <f>E9</f>
        <v>102126</v>
      </c>
      <c r="F16" s="39">
        <f>H9</f>
        <v>164299</v>
      </c>
    </row>
    <row r="17" spans="3:6" x14ac:dyDescent="0.2">
      <c r="C17" s="38" t="s">
        <v>17</v>
      </c>
      <c r="D17" s="38">
        <f>D8</f>
        <v>30</v>
      </c>
      <c r="E17" s="38">
        <f>E8</f>
        <v>3</v>
      </c>
      <c r="F17" s="38">
        <f>H8</f>
        <v>5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Normal="100" workbookViewId="0">
      <selection activeCell="F14" sqref="F14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30</v>
      </c>
      <c r="C5" s="14">
        <f>'Stock Analysis'!E5</f>
        <v>3</v>
      </c>
      <c r="D5" s="14">
        <f>'Stock Analysis'!F5</f>
        <v>0</v>
      </c>
      <c r="E5" s="14">
        <f>'Stock Analysis'!G5</f>
        <v>4</v>
      </c>
      <c r="F5" s="14">
        <f>'Stock Analysis'!H5</f>
        <v>1</v>
      </c>
      <c r="G5" s="14">
        <f>'Stock Analysis'!I5</f>
        <v>0</v>
      </c>
      <c r="H5" s="15">
        <f>SUM(B5:F5)</f>
        <v>38</v>
      </c>
      <c r="I5" s="67"/>
    </row>
    <row r="6" spans="1:9" ht="39.950000000000003" hidden="1" customHeight="1" thickBot="1" x14ac:dyDescent="0.25">
      <c r="A6" s="67"/>
      <c r="B6" s="16">
        <f>'Stock Analysis'!D6</f>
        <v>832123</v>
      </c>
      <c r="C6" s="17">
        <f>'Stock Analysis'!E6</f>
        <v>102126</v>
      </c>
      <c r="D6" s="18">
        <f>'Stock Analysis'!F6</f>
        <v>0</v>
      </c>
      <c r="E6" s="19">
        <f>'Stock Analysis'!G6</f>
        <v>114552</v>
      </c>
      <c r="F6" s="20">
        <f>'Stock Analysis'!H6</f>
        <v>49747</v>
      </c>
      <c r="G6" s="20">
        <f>'Stock Analysis'!I6</f>
        <v>0</v>
      </c>
      <c r="H6" s="21">
        <f>SUM(B6:G6)</f>
        <v>1098548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30</v>
      </c>
      <c r="C8" s="75">
        <f>SUM(C5:D5)</f>
        <v>3</v>
      </c>
      <c r="D8" s="138" t="s">
        <v>9</v>
      </c>
      <c r="E8" s="139"/>
      <c r="F8" s="87">
        <f>SUM(E5:F5)</f>
        <v>5</v>
      </c>
      <c r="G8" s="46">
        <f>G5</f>
        <v>0</v>
      </c>
      <c r="H8" s="109">
        <f>SUM(B8+C8+F8+G8)</f>
        <v>38</v>
      </c>
      <c r="I8" s="67"/>
    </row>
    <row r="9" spans="1:9" ht="28.5" customHeight="1" thickBot="1" x14ac:dyDescent="0.3">
      <c r="A9" s="67"/>
      <c r="B9" s="76">
        <f>B6</f>
        <v>832123</v>
      </c>
      <c r="C9" s="77">
        <f>SUM(C6:D6)</f>
        <v>102126</v>
      </c>
      <c r="D9" s="140" t="s">
        <v>2</v>
      </c>
      <c r="E9" s="141"/>
      <c r="F9" s="88">
        <f>SUM(E6:F6)</f>
        <v>164299</v>
      </c>
      <c r="G9" s="45">
        <f>G6</f>
        <v>0</v>
      </c>
      <c r="H9" s="110">
        <f>SUM(B9+C9+F9+G9)</f>
        <v>1098548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0.78947368421052633</v>
      </c>
      <c r="C11" s="81">
        <f>IF(ISERROR(C8/H8),"0",C8/H8)</f>
        <v>7.8947368421052627E-2</v>
      </c>
      <c r="D11" s="132" t="s">
        <v>13</v>
      </c>
      <c r="E11" s="133"/>
      <c r="F11" s="90">
        <f>IF(ISERROR(F8/H8),"0",(F8/H8))</f>
        <v>0.13157894736842105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0.75747532197045553</v>
      </c>
      <c r="C12" s="83">
        <f>IF(ISERROR(C9/H9),"0",C9/H9)</f>
        <v>9.2964531363217626E-2</v>
      </c>
      <c r="D12" s="134" t="s">
        <v>14</v>
      </c>
      <c r="E12" s="135"/>
      <c r="F12" s="91">
        <f>IF(ISERROR(F9/H9),"0",(F9/H9))</f>
        <v>0.14956014666632683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27737.433333333334</v>
      </c>
      <c r="C14" s="86">
        <f>IF(ISERROR(C9/C8),"0",C9/C8)</f>
        <v>34042</v>
      </c>
      <c r="D14" s="136" t="s">
        <v>12</v>
      </c>
      <c r="E14" s="137"/>
      <c r="F14" s="94">
        <f>IF(ISERROR(F9/F8),"0",F9/F8)</f>
        <v>32859.800000000003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K14"/>
  <sheetViews>
    <sheetView zoomScaleNormal="100" workbookViewId="0">
      <selection activeCell="O13" sqref="O13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832123</v>
      </c>
      <c r="E5" s="32">
        <f>'Stock Analysis'!E6</f>
        <v>102126</v>
      </c>
      <c r="F5" s="33">
        <f>'Stock Analysis'!F6</f>
        <v>0</v>
      </c>
      <c r="G5" s="34">
        <f>'Stock Analysis'!G6</f>
        <v>114552</v>
      </c>
      <c r="H5" s="35">
        <f>'Stock Analysis'!H6</f>
        <v>49747</v>
      </c>
      <c r="I5" s="20">
        <f>'Stock Analysis'!I6</f>
        <v>0</v>
      </c>
      <c r="J5" s="36">
        <f>'Stock Analysis'!J6</f>
        <v>1098548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102126</v>
      </c>
      <c r="F7" s="146" t="s">
        <v>2</v>
      </c>
      <c r="G7" s="147"/>
      <c r="H7" s="45">
        <f>SUM(G5:H5)</f>
        <v>164299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0.01</v>
      </c>
      <c r="F9" s="115" t="s">
        <v>11</v>
      </c>
      <c r="G9" s="154"/>
      <c r="H9" s="107">
        <v>0.08</v>
      </c>
      <c r="I9" s="107">
        <v>0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1021.26</v>
      </c>
      <c r="F10" s="146" t="s">
        <v>10</v>
      </c>
      <c r="G10" s="147"/>
      <c r="H10" s="98">
        <f>H7*H9</f>
        <v>13143.92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1.2894457046938323E-2</v>
      </c>
      <c r="F13" s="111"/>
      <c r="G13" s="111"/>
      <c r="H13" s="111"/>
      <c r="I13" s="113">
        <f>E10+H10+I10</f>
        <v>14165.18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Adam Beckmann</cp:lastModifiedBy>
  <cp:lastPrinted>2008-05-15T17:16:52Z</cp:lastPrinted>
  <dcterms:created xsi:type="dcterms:W3CDTF">2008-04-22T17:08:07Z</dcterms:created>
  <dcterms:modified xsi:type="dcterms:W3CDTF">2023-09-09T20:31:06Z</dcterms:modified>
</cp:coreProperties>
</file>