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https://jessfordauto-my.sharepoint.com/personal/garrett_jessford_com/Documents/NADA/FO1 Post Parts Class Homework 9-27-18/"/>
    </mc:Choice>
  </mc:AlternateContent>
  <xr:revisionPtr revIDLastSave="0" documentId="13_ncr:4000b_{54BDE1FE-98F4-43E6-83BB-751621B88FE9}" xr6:coauthVersionLast="45" xr6:coauthVersionMax="45" xr10:uidLastSave="{00000000-0000-0000-0000-000000000000}"/>
  <bookViews>
    <workbookView xWindow="28800" yWindow="30" windowWidth="28770" windowHeight="15570" activeTab="1"/>
  </bookViews>
  <sheets>
    <sheet name="First Time Fill Rate (FTFR)" sheetId="9" r:id="rId1"/>
    <sheet name="CDK" sheetId="2" r:id="rId2"/>
    <sheet name="REYNOLDS" sheetId="1" r:id="rId3"/>
    <sheet name="AUTO MATE" sheetId="7" r:id="rId4"/>
    <sheet name="AUTOSOFT" sheetId="8" r:id="rId5"/>
    <sheet name="DEALERTRACK" sheetId="3" r:id="rId6"/>
    <sheet name="LIGHTYEAR" sheetId="6" r:id="rId7"/>
    <sheet name="PBS" sheetId="5" r:id="rId8"/>
    <sheet name="UCS" sheetId="4" r:id="rId9"/>
    <sheet name="PARTS DEPT ACTION PLAN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2" l="1"/>
  <c r="F9" i="2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C21" i="9"/>
  <c r="D21" i="9"/>
  <c r="E21" i="9"/>
  <c r="F21" i="9"/>
  <c r="G21" i="9"/>
  <c r="D22" i="9"/>
  <c r="N22" i="8"/>
  <c r="F22" i="8"/>
  <c r="N21" i="8"/>
  <c r="F21" i="8"/>
  <c r="N20" i="8"/>
  <c r="N23" i="8"/>
  <c r="M23" i="8" s="1"/>
  <c r="F20" i="8"/>
  <c r="F19" i="8"/>
  <c r="F18" i="8"/>
  <c r="F23" i="8" s="1"/>
  <c r="D14" i="8"/>
  <c r="F8" i="8" s="1"/>
  <c r="F12" i="8"/>
  <c r="F6" i="8"/>
  <c r="Q8" i="7"/>
  <c r="D27" i="7"/>
  <c r="F23" i="7" s="1"/>
  <c r="F22" i="7"/>
  <c r="N26" i="7"/>
  <c r="N25" i="7"/>
  <c r="F25" i="7"/>
  <c r="N24" i="7"/>
  <c r="N23" i="7"/>
  <c r="N27" i="7" s="1"/>
  <c r="O27" i="7" s="1"/>
  <c r="D14" i="7"/>
  <c r="F12" i="7" s="1"/>
  <c r="F11" i="7"/>
  <c r="F7" i="7"/>
  <c r="N22" i="6"/>
  <c r="F22" i="6"/>
  <c r="N21" i="6"/>
  <c r="F21" i="6"/>
  <c r="N20" i="6"/>
  <c r="N23" i="6"/>
  <c r="M23" i="6" s="1"/>
  <c r="F20" i="6"/>
  <c r="F19" i="6"/>
  <c r="F18" i="6"/>
  <c r="F23" i="6" s="1"/>
  <c r="D14" i="6"/>
  <c r="F8" i="6" s="1"/>
  <c r="F13" i="6"/>
  <c r="D27" i="5"/>
  <c r="F20" i="5" s="1"/>
  <c r="N26" i="5"/>
  <c r="N25" i="5"/>
  <c r="N24" i="5"/>
  <c r="N23" i="5"/>
  <c r="N27" i="5" s="1"/>
  <c r="O27" i="5" s="1"/>
  <c r="D14" i="5"/>
  <c r="F12" i="5" s="1"/>
  <c r="F12" i="6"/>
  <c r="D14" i="4"/>
  <c r="D14" i="1"/>
  <c r="F6" i="1" s="1"/>
  <c r="D14" i="2"/>
  <c r="N26" i="1"/>
  <c r="N25" i="1"/>
  <c r="N27" i="1"/>
  <c r="O27" i="1" s="1"/>
  <c r="N24" i="1"/>
  <c r="N23" i="1"/>
  <c r="D27" i="1"/>
  <c r="F23" i="1" s="1"/>
  <c r="D27" i="4"/>
  <c r="F25" i="4" s="1"/>
  <c r="F27" i="4" s="1"/>
  <c r="F21" i="4"/>
  <c r="N24" i="4"/>
  <c r="N27" i="4" s="1"/>
  <c r="O27" i="4" s="1"/>
  <c r="K23" i="4"/>
  <c r="K22" i="4"/>
  <c r="D5" i="3"/>
  <c r="D6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25" i="3"/>
  <c r="F29" i="3" s="1"/>
  <c r="E39" i="3"/>
  <c r="F25" i="3"/>
  <c r="D7" i="3"/>
  <c r="D8" i="3"/>
  <c r="D9" i="3"/>
  <c r="D10" i="3"/>
  <c r="D11" i="3"/>
  <c r="D13" i="3"/>
  <c r="F32" i="3"/>
  <c r="F30" i="3"/>
  <c r="F23" i="4"/>
  <c r="F37" i="3"/>
  <c r="F36" i="3"/>
  <c r="F27" i="3"/>
  <c r="J43" i="3"/>
  <c r="F34" i="3"/>
  <c r="F38" i="3"/>
  <c r="F35" i="3"/>
  <c r="F24" i="1"/>
  <c r="F25" i="1"/>
  <c r="F22" i="1"/>
  <c r="F26" i="1"/>
  <c r="F21" i="1"/>
  <c r="F12" i="1"/>
  <c r="F4" i="1"/>
  <c r="F26" i="7"/>
  <c r="F8" i="7"/>
  <c r="F21" i="7"/>
  <c r="F20" i="7"/>
  <c r="F27" i="7" s="1"/>
  <c r="F4" i="8"/>
  <c r="F14" i="8" s="1"/>
  <c r="Q9" i="7"/>
  <c r="Q10" i="7" s="1"/>
  <c r="F24" i="7"/>
  <c r="F24" i="4"/>
  <c r="F20" i="1"/>
  <c r="F26" i="3"/>
  <c r="F31" i="3"/>
  <c r="F21" i="5"/>
  <c r="F7" i="6"/>
  <c r="F11" i="5"/>
  <c r="F23" i="5"/>
  <c r="F26" i="5"/>
  <c r="F6" i="5"/>
  <c r="F10" i="5"/>
  <c r="F7" i="5"/>
  <c r="F25" i="5"/>
  <c r="F5" i="5"/>
  <c r="F5" i="1"/>
  <c r="F10" i="1"/>
  <c r="F26" i="4"/>
  <c r="F8" i="5"/>
  <c r="F10" i="7"/>
  <c r="F13" i="8"/>
  <c r="F4" i="5"/>
  <c r="F11" i="1"/>
  <c r="F6" i="6"/>
  <c r="F33" i="3"/>
  <c r="F7" i="1"/>
  <c r="F7" i="8"/>
  <c r="F6" i="7"/>
  <c r="F22" i="4"/>
  <c r="F28" i="3"/>
  <c r="F20" i="4"/>
  <c r="F24" i="5"/>
  <c r="F4" i="7"/>
  <c r="N20" i="2"/>
  <c r="N22" i="2"/>
  <c r="N21" i="2"/>
  <c r="N23" i="2"/>
  <c r="D23" i="2"/>
  <c r="F20" i="2" s="1"/>
  <c r="F22" i="2" l="1"/>
  <c r="M23" i="2"/>
  <c r="F7" i="2"/>
  <c r="F8" i="2"/>
  <c r="F5" i="2"/>
  <c r="F13" i="2"/>
  <c r="F4" i="2"/>
  <c r="F6" i="2"/>
  <c r="F14" i="5"/>
  <c r="Q12" i="7"/>
  <c r="F27" i="1"/>
  <c r="F14" i="1"/>
  <c r="F5" i="6"/>
  <c r="F19" i="2"/>
  <c r="F8" i="1"/>
  <c r="F4" i="6"/>
  <c r="F14" i="6" s="1"/>
  <c r="F22" i="5"/>
  <c r="F27" i="5" s="1"/>
  <c r="F5" i="7"/>
  <c r="F14" i="7" s="1"/>
  <c r="F5" i="8"/>
  <c r="Q13" i="7"/>
  <c r="F18" i="2"/>
  <c r="F21" i="2"/>
  <c r="Q11" i="7"/>
  <c r="Q14" i="7" s="1"/>
  <c r="F23" i="2" l="1"/>
  <c r="F14" i="2"/>
  <c r="Q15" i="7"/>
  <c r="Q16" i="7" l="1"/>
  <c r="Q17" i="7" l="1"/>
  <c r="Q18" i="7" s="1"/>
  <c r="Q19" i="7" s="1"/>
  <c r="Q20" i="7" s="1"/>
</calcChain>
</file>

<file path=xl/comments1.xml><?xml version="1.0" encoding="utf-8"?>
<comments xmlns="http://schemas.openxmlformats.org/spreadsheetml/2006/main">
  <authors>
    <author>cbavis</author>
  </authors>
  <commentList>
    <comment ref="D5" authorId="0" shapeId="0">
      <text>
        <r>
          <rPr>
            <b/>
            <sz val="8"/>
            <color indexed="81"/>
            <rFont val="Tahoma"/>
            <family val="2"/>
          </rPr>
          <t>cbavis: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HAVE YOU ACCRUED THIS AMOUNT OR MORE TO SEND BACK ON A RETURN?</t>
        </r>
      </text>
    </comment>
    <comment ref="D7" authorId="0" shapeId="0">
      <text>
        <r>
          <rPr>
            <b/>
            <sz val="8"/>
            <color indexed="81"/>
            <rFont val="Tahoma"/>
            <family val="2"/>
          </rPr>
          <t>cbavis: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INQUIRE WHAT HE/SHE IS MANUALLY CONTROLLING, RATHERTHAN THE DMS</t>
        </r>
      </text>
    </comment>
    <comment ref="D8" authorId="0" shapeId="0">
      <text>
        <r>
          <rPr>
            <b/>
            <sz val="8"/>
            <color indexed="81"/>
            <rFont val="Tahoma"/>
            <family val="2"/>
          </rPr>
          <t>cbavis:</t>
        </r>
        <r>
          <rPr>
            <sz val="8"/>
            <color indexed="81"/>
            <rFont val="Tahoma"/>
            <family val="2"/>
          </rPr>
          <t xml:space="preserve">
can reduce by installing sop's etc</t>
        </r>
      </text>
    </comment>
    <comment ref="G8" authorId="0" shapeId="0">
      <text>
        <r>
          <rPr>
            <b/>
            <sz val="8"/>
            <color indexed="81"/>
            <rFont val="Tahoma"/>
            <family val="2"/>
          </rPr>
          <t>cbavis: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REDUCE BY INSTALLING SPECIAL ORDERS ASAP</t>
        </r>
      </text>
    </comment>
    <comment ref="F9" authorId="0" shapeId="0">
      <text>
        <r>
          <rPr>
            <b/>
            <sz val="8"/>
            <color indexed="81"/>
            <rFont val="Tahoma"/>
            <family val="2"/>
          </rPr>
          <t>cbavis:</t>
        </r>
        <r>
          <rPr>
            <sz val="8"/>
            <color indexed="81"/>
            <rFont val="Tahoma"/>
            <family val="2"/>
          </rPr>
          <t xml:space="preserve">
TO IMPROVE START TRACKING ALL RQUESTS</t>
        </r>
      </text>
    </comment>
  </commentList>
</comments>
</file>

<file path=xl/comments2.xml><?xml version="1.0" encoding="utf-8"?>
<comments xmlns="http://schemas.openxmlformats.org/spreadsheetml/2006/main">
  <authors>
    <author>Bavis, Christopher</author>
    <author>cbavis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Bavis, Christopher:</t>
        </r>
        <r>
          <rPr>
            <sz val="9"/>
            <color indexed="81"/>
            <rFont val="Tahoma"/>
            <family val="2"/>
          </rPr>
          <t xml:space="preserve">
sop
speculation
</t>
        </r>
      </text>
    </comment>
    <comment ref="D8" authorId="1" shapeId="0">
      <text>
        <r>
          <rPr>
            <b/>
            <sz val="8"/>
            <color indexed="81"/>
            <rFont val="Tahoma"/>
            <family val="2"/>
          </rPr>
          <t>cbavis:</t>
        </r>
        <r>
          <rPr>
            <sz val="8"/>
            <color indexed="81"/>
            <rFont val="Tahoma"/>
            <family val="2"/>
          </rPr>
          <t xml:space="preserve">
can reduce by installing sop's etc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Bavis, Christopher:</t>
        </r>
        <r>
          <rPr>
            <sz val="9"/>
            <color indexed="81"/>
            <rFont val="Tahoma"/>
            <family val="2"/>
          </rPr>
          <t xml:space="preserve">
UN INSTALLED SOP'S
SPECULATION
FACTORY RAMAJAMA</t>
        </r>
      </text>
    </comment>
    <comment ref="M27" authorId="1" shapeId="0">
      <text>
        <r>
          <rPr>
            <b/>
            <sz val="8"/>
            <color indexed="81"/>
            <rFont val="Tahoma"/>
            <family val="2"/>
          </rPr>
          <t>cbavis:
obso/INVENTORY</t>
        </r>
      </text>
    </comment>
  </commentList>
</comments>
</file>

<file path=xl/comments3.xml><?xml version="1.0" encoding="utf-8"?>
<comments xmlns="http://schemas.openxmlformats.org/spreadsheetml/2006/main">
  <authors>
    <author>Bavis, Christopher</author>
    <author>cbavis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Bavis, Christopher:</t>
        </r>
        <r>
          <rPr>
            <sz val="9"/>
            <color indexed="81"/>
            <rFont val="Tahoma"/>
            <family val="2"/>
          </rPr>
          <t xml:space="preserve">
sop
speculation
</t>
        </r>
      </text>
    </comment>
    <comment ref="D8" authorId="1" shapeId="0">
      <text>
        <r>
          <rPr>
            <b/>
            <sz val="8"/>
            <color indexed="81"/>
            <rFont val="Tahoma"/>
            <family val="2"/>
          </rPr>
          <t>cbavis:</t>
        </r>
        <r>
          <rPr>
            <sz val="8"/>
            <color indexed="81"/>
            <rFont val="Tahoma"/>
            <family val="2"/>
          </rPr>
          <t xml:space="preserve">
can reduce by installing sop's etc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Bavis, Christopher:</t>
        </r>
        <r>
          <rPr>
            <sz val="9"/>
            <color indexed="81"/>
            <rFont val="Tahoma"/>
            <family val="2"/>
          </rPr>
          <t xml:space="preserve">
UN INSTALLED SOP'S
SPECULATION
FACTORY RAMAJAMA</t>
        </r>
      </text>
    </comment>
    <comment ref="P8" authorId="0" shapeId="0">
      <text>
        <r>
          <rPr>
            <b/>
            <sz val="9"/>
            <color indexed="81"/>
            <rFont val="Tahoma"/>
            <family val="2"/>
          </rPr>
          <t>Bavis, Christopher:</t>
        </r>
        <r>
          <rPr>
            <sz val="9"/>
            <color indexed="81"/>
            <rFont val="Tahoma"/>
            <family val="2"/>
          </rPr>
          <t xml:space="preserve">
If you are on a VMI or Vendor Managed Inventory System try to find out how much of this "Idle" Capital is guarranteed to be returned with out a penalty.</t>
        </r>
      </text>
    </comment>
    <comment ref="M27" authorId="1" shapeId="0">
      <text>
        <r>
          <rPr>
            <b/>
            <sz val="8"/>
            <color indexed="81"/>
            <rFont val="Tahoma"/>
            <family val="2"/>
          </rPr>
          <t>cbavis:
obso/INVENTORY</t>
        </r>
      </text>
    </comment>
  </commentList>
</comments>
</file>

<file path=xl/comments4.xml><?xml version="1.0" encoding="utf-8"?>
<comments xmlns="http://schemas.openxmlformats.org/spreadsheetml/2006/main">
  <authors>
    <author>cbavis</author>
  </authors>
  <commentList>
    <comment ref="D5" authorId="0" shapeId="0">
      <text>
        <r>
          <rPr>
            <b/>
            <sz val="8"/>
            <color indexed="81"/>
            <rFont val="Tahoma"/>
            <family val="2"/>
          </rPr>
          <t>cbavis: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HAVE YOU ACCRUED THIS AMOUNT OR MORE TO SEND BACK ON A RETURN?</t>
        </r>
      </text>
    </comment>
    <comment ref="D7" authorId="0" shapeId="0">
      <text>
        <r>
          <rPr>
            <b/>
            <sz val="8"/>
            <color indexed="81"/>
            <rFont val="Tahoma"/>
            <family val="2"/>
          </rPr>
          <t>cbavis: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INQUIRE WHAT HE/SHE IS MANUALLY CONTROLLING, RATHERTHAN THE DMS</t>
        </r>
      </text>
    </comment>
    <comment ref="D8" authorId="0" shapeId="0">
      <text>
        <r>
          <rPr>
            <b/>
            <sz val="8"/>
            <color indexed="81"/>
            <rFont val="Tahoma"/>
            <family val="2"/>
          </rPr>
          <t>cbavis:</t>
        </r>
        <r>
          <rPr>
            <sz val="8"/>
            <color indexed="81"/>
            <rFont val="Tahoma"/>
            <family val="2"/>
          </rPr>
          <t xml:space="preserve">
can reduce by installing sop's etc</t>
        </r>
      </text>
    </comment>
    <comment ref="G8" authorId="0" shapeId="0">
      <text>
        <r>
          <rPr>
            <b/>
            <sz val="8"/>
            <color indexed="81"/>
            <rFont val="Tahoma"/>
            <family val="2"/>
          </rPr>
          <t>cbavis: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REDUCE BY INSTALLING SPECIAL ORDERS ASAP</t>
        </r>
      </text>
    </comment>
    <comment ref="F9" authorId="0" shapeId="0">
      <text>
        <r>
          <rPr>
            <b/>
            <sz val="8"/>
            <color indexed="81"/>
            <rFont val="Tahoma"/>
            <family val="2"/>
          </rPr>
          <t>cbavis:</t>
        </r>
        <r>
          <rPr>
            <sz val="8"/>
            <color indexed="81"/>
            <rFont val="Tahoma"/>
            <family val="2"/>
          </rPr>
          <t xml:space="preserve">
TO IMPROVE START TRACKING ALL RQUESTS</t>
        </r>
      </text>
    </comment>
  </commentList>
</comments>
</file>

<file path=xl/comments5.xml><?xml version="1.0" encoding="utf-8"?>
<comments xmlns="http://schemas.openxmlformats.org/spreadsheetml/2006/main">
  <authors>
    <author>cbavis</author>
  </authors>
  <commentList>
    <comment ref="D5" authorId="0" shapeId="0">
      <text>
        <r>
          <rPr>
            <b/>
            <sz val="8"/>
            <color indexed="81"/>
            <rFont val="Tahoma"/>
            <family val="2"/>
          </rPr>
          <t>cbavis: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HAVE YOU ACCRUED THIS AMOUNT OR MORE TO SEND BACK ON A RETURN?</t>
        </r>
      </text>
    </comment>
    <comment ref="D7" authorId="0" shapeId="0">
      <text>
        <r>
          <rPr>
            <b/>
            <sz val="8"/>
            <color indexed="81"/>
            <rFont val="Tahoma"/>
            <family val="2"/>
          </rPr>
          <t>cbavis: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INQUIRE WHAT HE/SHE IS MANUALLY CONTROLLING, RATHERTHAN THE DMS</t>
        </r>
      </text>
    </comment>
    <comment ref="D8" authorId="0" shapeId="0">
      <text>
        <r>
          <rPr>
            <b/>
            <sz val="8"/>
            <color indexed="81"/>
            <rFont val="Tahoma"/>
            <family val="2"/>
          </rPr>
          <t>cbavis:</t>
        </r>
        <r>
          <rPr>
            <sz val="8"/>
            <color indexed="81"/>
            <rFont val="Tahoma"/>
            <family val="2"/>
          </rPr>
          <t xml:space="preserve">
can reduce by installing sop's etc</t>
        </r>
      </text>
    </comment>
    <comment ref="G8" authorId="0" shapeId="0">
      <text>
        <r>
          <rPr>
            <b/>
            <sz val="8"/>
            <color indexed="81"/>
            <rFont val="Tahoma"/>
            <family val="2"/>
          </rPr>
          <t>cbavis: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REDUCE BY INSTALLING SPECIAL ORDERS ASAP</t>
        </r>
      </text>
    </comment>
    <comment ref="F9" authorId="0" shapeId="0">
      <text>
        <r>
          <rPr>
            <b/>
            <sz val="8"/>
            <color indexed="81"/>
            <rFont val="Tahoma"/>
            <family val="2"/>
          </rPr>
          <t>cbavis:</t>
        </r>
        <r>
          <rPr>
            <sz val="8"/>
            <color indexed="81"/>
            <rFont val="Tahoma"/>
            <family val="2"/>
          </rPr>
          <t xml:space="preserve">
TO IMPROVE START TRACKING ALL RQUESTS</t>
        </r>
      </text>
    </comment>
  </commentList>
</comments>
</file>

<file path=xl/comments6.xml><?xml version="1.0" encoding="utf-8"?>
<comments xmlns="http://schemas.openxmlformats.org/spreadsheetml/2006/main">
  <authors>
    <author>Bavis, Christopher</author>
    <author>cbavis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Bavis, Christopher
These are part numbers that you are testing or watching to see if they will phase in. You should have a lot of these.</t>
        </r>
      </text>
    </comment>
    <comment ref="D8" authorId="1" shapeId="0">
      <text>
        <r>
          <rPr>
            <b/>
            <sz val="8"/>
            <color indexed="81"/>
            <rFont val="Tahoma"/>
            <family val="2"/>
          </rPr>
          <t>cbavis:</t>
        </r>
        <r>
          <rPr>
            <sz val="8"/>
            <color indexed="81"/>
            <rFont val="Tahoma"/>
            <family val="2"/>
          </rPr>
          <t xml:space="preserve">
can reduce by installing sop's etc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Bavis, Christopher:</t>
        </r>
        <r>
          <rPr>
            <sz val="9"/>
            <color indexed="81"/>
            <rFont val="Tahoma"/>
            <family val="2"/>
          </rPr>
          <t xml:space="preserve">
UN INSTALLED SOP'S
SPECULATION
FACTORY RAMAJAMA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</rPr>
          <t>Bavis, Christopher:</t>
        </r>
        <r>
          <rPr>
            <sz val="9"/>
            <color indexed="81"/>
            <rFont val="Tahoma"/>
            <family val="2"/>
          </rPr>
          <t xml:space="preserve">
These are returns, uninstalled SOP's, or mistakes. You own these. Warning, Warning</t>
        </r>
      </text>
    </comment>
    <comment ref="M27" authorId="1" shapeId="0">
      <text>
        <r>
          <rPr>
            <b/>
            <sz val="8"/>
            <color indexed="81"/>
            <rFont val="Tahoma"/>
            <family val="2"/>
          </rPr>
          <t>cbavis:
obso/INVENTORY</t>
        </r>
      </text>
    </comment>
  </commentList>
</comments>
</file>

<file path=xl/comments7.xml><?xml version="1.0" encoding="utf-8"?>
<comments xmlns="http://schemas.openxmlformats.org/spreadsheetml/2006/main">
  <authors>
    <author>cbavis</author>
    <author>Bavis, Christopher</author>
  </authors>
  <commentList>
    <comment ref="D8" authorId="0" shapeId="0">
      <text>
        <r>
          <rPr>
            <b/>
            <sz val="8"/>
            <color indexed="81"/>
            <rFont val="Tahoma"/>
            <family val="2"/>
          </rPr>
          <t>cbavis:</t>
        </r>
        <r>
          <rPr>
            <sz val="8"/>
            <color indexed="81"/>
            <rFont val="Tahoma"/>
            <family val="2"/>
          </rPr>
          <t xml:space="preserve">
can reduce by installing sop's etc</t>
        </r>
      </text>
    </comment>
    <comment ref="D9" authorId="1" shapeId="0">
      <text>
        <r>
          <rPr>
            <b/>
            <sz val="9"/>
            <color indexed="81"/>
            <rFont val="Tahoma"/>
            <family val="2"/>
          </rPr>
          <t>Bavis, Christopher:</t>
        </r>
        <r>
          <rPr>
            <sz val="9"/>
            <color indexed="81"/>
            <rFont val="Tahoma"/>
            <family val="2"/>
          </rPr>
          <t xml:space="preserve">
take this number and divide  by total part number up on the closing balance line on the DMS summary</t>
        </r>
      </text>
    </comment>
    <comment ref="F9" authorId="1" shapeId="0">
      <text>
        <r>
          <rPr>
            <b/>
            <sz val="9"/>
            <color indexed="81"/>
            <rFont val="Tahoma"/>
            <family val="2"/>
          </rPr>
          <t>Bavis, Christopher:</t>
        </r>
        <r>
          <rPr>
            <sz val="9"/>
            <color indexed="81"/>
            <rFont val="Tahoma"/>
            <family val="2"/>
          </rPr>
          <t xml:space="preserve">
This would be the % of the total part numbers that are being tracked by the system prior to phase in</t>
        </r>
      </text>
    </comment>
  </commentList>
</comments>
</file>

<file path=xl/comments8.xml><?xml version="1.0" encoding="utf-8"?>
<comments xmlns="http://schemas.openxmlformats.org/spreadsheetml/2006/main">
  <authors>
    <author>Bavis, Christopher</author>
  </authors>
  <commentList>
    <comment ref="C10" authorId="0" shapeId="0">
      <text>
        <r>
          <rPr>
            <b/>
            <sz val="9"/>
            <color indexed="81"/>
            <rFont val="Tahoma"/>
          </rPr>
          <t>Bavis, Christopher:</t>
        </r>
        <r>
          <rPr>
            <sz val="9"/>
            <color indexed="81"/>
            <rFont val="Tahoma"/>
          </rPr>
          <t xml:space="preserve">
Do not pick a "HUGH" problem. Pick one that you have a good chance of resolving</t>
        </r>
      </text>
    </comment>
    <comment ref="C14" authorId="0" shapeId="0">
      <text>
        <r>
          <rPr>
            <b/>
            <sz val="9"/>
            <color indexed="81"/>
            <rFont val="Tahoma"/>
          </rPr>
          <t>Bavis, Christopher:</t>
        </r>
        <r>
          <rPr>
            <sz val="9"/>
            <color indexed="81"/>
            <rFont val="Tahoma"/>
          </rPr>
          <t xml:space="preserve">
This is the tough part sometimes. Sometimes it’s the easiest. Figure out where you want to go with this.</t>
        </r>
      </text>
    </comment>
    <comment ref="C18" authorId="0" shapeId="0">
      <text>
        <r>
          <rPr>
            <b/>
            <sz val="9"/>
            <color indexed="81"/>
            <rFont val="Tahoma"/>
          </rPr>
          <t>Bavis, Christopher:</t>
        </r>
        <r>
          <rPr>
            <sz val="9"/>
            <color indexed="81"/>
            <rFont val="Tahoma"/>
          </rPr>
          <t xml:space="preserve">
Establish a time when all parties believe the proposal/ issue can be resolved</t>
        </r>
      </text>
    </comment>
    <comment ref="C22" authorId="0" shapeId="0">
      <text>
        <r>
          <rPr>
            <b/>
            <sz val="9"/>
            <color indexed="81"/>
            <rFont val="Tahoma"/>
          </rPr>
          <t>Bavis, Christopher:</t>
        </r>
        <r>
          <rPr>
            <sz val="9"/>
            <color indexed="81"/>
            <rFont val="Tahoma"/>
          </rPr>
          <t xml:space="preserve">
This is the nuts and bolts of it. What are the steps needed to resolve?</t>
        </r>
      </text>
    </comment>
    <comment ref="C28" authorId="0" shapeId="0">
      <text>
        <r>
          <rPr>
            <b/>
            <sz val="9"/>
            <color indexed="81"/>
            <rFont val="Tahoma"/>
          </rPr>
          <t>Bavis, Christopher:</t>
        </r>
        <r>
          <rPr>
            <sz val="9"/>
            <color indexed="81"/>
            <rFont val="Tahoma"/>
          </rPr>
          <t xml:space="preserve">
This will indicate that you have the attention of the dealer. Set this up in advance prior to having employees in the stakeholders meeting</t>
        </r>
      </text>
    </comment>
    <comment ref="C39" authorId="0" shapeId="0">
      <text>
        <r>
          <rPr>
            <b/>
            <sz val="9"/>
            <color indexed="81"/>
            <rFont val="Tahoma"/>
          </rPr>
          <t>Bavis, Christopher:</t>
        </r>
        <r>
          <rPr>
            <sz val="9"/>
            <color indexed="81"/>
            <rFont val="Tahoma"/>
          </rPr>
          <t xml:space="preserve">
Need to be realistic here.</t>
        </r>
      </text>
    </comment>
  </commentList>
</comments>
</file>

<file path=xl/sharedStrings.xml><?xml version="1.0" encoding="utf-8"?>
<sst xmlns="http://schemas.openxmlformats.org/spreadsheetml/2006/main" count="686" uniqueCount="279">
  <si>
    <t>Stocking Status</t>
  </si>
  <si>
    <t>Inventory</t>
  </si>
  <si>
    <t>Value</t>
  </si>
  <si>
    <t>% of Inventory</t>
  </si>
  <si>
    <t>Guide</t>
  </si>
  <si>
    <t>Normal or Active Stock</t>
  </si>
  <si>
    <t>over 70%</t>
  </si>
  <si>
    <t>Automatic Phase Out</t>
  </si>
  <si>
    <t>Dealer Phase Out</t>
  </si>
  <si>
    <t>Less than 1%</t>
  </si>
  <si>
    <t>Manual Order</t>
  </si>
  <si>
    <t>Non Stock Part $'s</t>
  </si>
  <si>
    <t>Non Stock Part #'s*</t>
  </si>
  <si>
    <t>No Phase Out</t>
  </si>
  <si>
    <t>Repace by Hold</t>
  </si>
  <si>
    <t>Total Inventory</t>
  </si>
  <si>
    <t>Not on ADP</t>
  </si>
  <si>
    <t>Less than 3%</t>
  </si>
  <si>
    <t>NA</t>
  </si>
  <si>
    <t>Activity</t>
  </si>
  <si>
    <t>% of inventory</t>
  </si>
  <si>
    <t>NADA</t>
  </si>
  <si>
    <t>Notes</t>
  </si>
  <si>
    <t>Current</t>
  </si>
  <si>
    <t>1-3 Months</t>
  </si>
  <si>
    <t>4-6 Months</t>
  </si>
  <si>
    <t>7-9 Months</t>
  </si>
  <si>
    <t>10-12 Months</t>
  </si>
  <si>
    <t>13-24 Months</t>
  </si>
  <si>
    <t>25+ months</t>
  </si>
  <si>
    <t>65% Will likely become obso</t>
  </si>
  <si>
    <t>85% Will likely become obso</t>
  </si>
  <si>
    <t>Technically Obsolete</t>
  </si>
  <si>
    <t>included</t>
  </si>
  <si>
    <t>0-3 Months</t>
  </si>
  <si>
    <t>7-12 Months</t>
  </si>
  <si>
    <t>Over 12 Months</t>
  </si>
  <si>
    <t>New parts no sales</t>
  </si>
  <si>
    <t>Minimal Amount</t>
  </si>
  <si>
    <t>INVESTMENT</t>
  </si>
  <si>
    <t>WARNING</t>
  </si>
  <si>
    <t>DANGER</t>
  </si>
  <si>
    <t>GOOD</t>
  </si>
  <si>
    <t>Less than 5%</t>
  </si>
  <si>
    <t>this is your current and active</t>
  </si>
  <si>
    <t>healthy parts inventory</t>
  </si>
  <si>
    <t>Greater than 70% of PN's</t>
  </si>
  <si>
    <t>GREAT</t>
  </si>
  <si>
    <t>ADP</t>
  </si>
  <si>
    <t>REYNOLDS</t>
  </si>
  <si>
    <t>Seldom used</t>
  </si>
  <si>
    <t>OK….BUT..</t>
  </si>
  <si>
    <t>CLEAN CORE</t>
  </si>
  <si>
    <t>ditto</t>
  </si>
  <si>
    <t>DIRTY CORE</t>
  </si>
  <si>
    <t>LOST SALES CALCULATOR VS. ACTUAL</t>
  </si>
  <si>
    <t>AVERAGE STOCK ORDER</t>
  </si>
  <si>
    <t>MONTHS SUPPLY</t>
  </si>
  <si>
    <t>REYNOLDS 2213</t>
  </si>
  <si>
    <t>OUCH !!!</t>
  </si>
  <si>
    <t xml:space="preserve">NEG-ON-HAND (MINUS-ON-HAND)    </t>
  </si>
  <si>
    <t>Notes &amp; Guides</t>
  </si>
  <si>
    <t>ACTIVE INVENTORY at 75%</t>
  </si>
  <si>
    <t>ACTIVE INVENTORY at 23%</t>
  </si>
  <si>
    <t>75% will likely become Obso 2% is guide</t>
  </si>
  <si>
    <t>Technical Obsolescence 2% is guide</t>
  </si>
  <si>
    <t>%</t>
  </si>
  <si>
    <t>Value $</t>
  </si>
  <si>
    <t>Core Dirty</t>
  </si>
  <si>
    <t>Core Clean</t>
  </si>
  <si>
    <t>Clean Core</t>
  </si>
  <si>
    <t>TOTAL</t>
  </si>
  <si>
    <t>Dirty Core</t>
  </si>
  <si>
    <t>STATUS</t>
  </si>
  <si>
    <t>#</t>
  </si>
  <si>
    <t>PIECES</t>
  </si>
  <si>
    <t>VALUE</t>
  </si>
  <si>
    <t>ACTIVE PARTS: STOCKED</t>
  </si>
  <si>
    <t>ACTIVE PARTS: EXCESS STOCK</t>
  </si>
  <si>
    <t>LESS THAN 1 %</t>
  </si>
  <si>
    <t>ACTIVE PARTS: UNDERSTOCKED</t>
  </si>
  <si>
    <t>ACTIVE PARTS:TO PHASE OUT</t>
  </si>
  <si>
    <t>LESS THAN 30%</t>
  </si>
  <si>
    <t>TOTAL ACTIVE PARTS</t>
  </si>
  <si>
    <t>SUPERCEDED W/ON HAND</t>
  </si>
  <si>
    <t>LOW DBL NUMBERS</t>
  </si>
  <si>
    <t>INACTIVE W/ON HAND</t>
  </si>
  <si>
    <t>TOTAL INV. TO SELL</t>
  </si>
  <si>
    <t>CORES ON HAND</t>
  </si>
  <si>
    <t>LOW PIECE COUNTS</t>
  </si>
  <si>
    <t>NEG-ON-HAND</t>
  </si>
  <si>
    <t>TOTAL OF INVENTORY</t>
  </si>
  <si>
    <t>PARTS ON OPEN R. O.'S</t>
  </si>
  <si>
    <t>ONE DAYS AVG SALES</t>
  </si>
  <si>
    <t>VALUE OF TOTAL INVENTORY</t>
  </si>
  <si>
    <t>NOT ON FACTORY MASTER</t>
  </si>
  <si>
    <t>MINIMAL</t>
  </si>
  <si>
    <t>PARTS WITH OUT COST</t>
  </si>
  <si>
    <t>OBSO POSITION</t>
  </si>
  <si>
    <t>EXTRA LINES</t>
  </si>
  <si>
    <t>OUCH !!!!!!!!!!</t>
  </si>
  <si>
    <t>OUCH !!!!!!</t>
  </si>
  <si>
    <t>COLOR</t>
  </si>
  <si>
    <t>SCORING</t>
  </si>
  <si>
    <t>OBSO POSITION MATH DONE BELOW</t>
  </si>
  <si>
    <t>PLUS</t>
  </si>
  <si>
    <t>EQUALS</t>
  </si>
  <si>
    <t>OBSO AS A % OF TOTAL</t>
  </si>
  <si>
    <t xml:space="preserve">OBSO POSITION (LINES 23-26 FROM ABOVE) </t>
  </si>
  <si>
    <t xml:space="preserve">CRITICAL OBSERVATIONS:(How do you feel about these observations?) Color Coat </t>
  </si>
  <si>
    <t>FTFR (FIRST TIME FILL RATE) (from your parts class homework assignment)</t>
  </si>
  <si>
    <t>Pass or Fail ?</t>
  </si>
  <si>
    <t>.65 TIMES THE 7-9 MONTH VALUE</t>
  </si>
  <si>
    <t>.85 TIMES THE 10-12 MONTH VALUE</t>
  </si>
  <si>
    <t>PLUS THE 13-24 MONTH VALUE</t>
  </si>
  <si>
    <t>PLUS THE 25+ VALUE</t>
  </si>
  <si>
    <t>INVENTORY AGING BY LAST SOLD</t>
  </si>
  <si>
    <t>NEVER SOLD</t>
  </si>
  <si>
    <t>ACUM %</t>
  </si>
  <si>
    <t>ONE YEAR AGO PLUS</t>
  </si>
  <si>
    <t>ELEVEN MONTHS AGO</t>
  </si>
  <si>
    <t>TEN MONTHS AGO</t>
  </si>
  <si>
    <t>NINE MONTHS AGO</t>
  </si>
  <si>
    <t>EIGHT MONTHS AGO</t>
  </si>
  <si>
    <t>SEVEN MONTHS AGO</t>
  </si>
  <si>
    <t>SIX MONTHS AGO</t>
  </si>
  <si>
    <t>FIVE MONTHS AGO</t>
  </si>
  <si>
    <t>FOUR MONTHS AGO</t>
  </si>
  <si>
    <t>THREE MONTHS AGO</t>
  </si>
  <si>
    <t>TWO MONTHS AGO</t>
  </si>
  <si>
    <t>CURRENT MONTH</t>
  </si>
  <si>
    <t>TOTAL INVENTORY</t>
  </si>
  <si>
    <t>CORES WITH ON HAND</t>
  </si>
  <si>
    <t>MONTH OF:</t>
  </si>
  <si>
    <t>INSTRUCTORS NOTES</t>
  </si>
  <si>
    <t>THIS IS TECHNICAL OBSO</t>
  </si>
  <si>
    <t>THIS IS POTENTIAL OBSO</t>
  </si>
  <si>
    <t>THIS IS YOUR ACTIVE HEALTHY PARTS INVENTORY</t>
  </si>
  <si>
    <t>THESE PARTS WILL BE IN A "AP" STATUS IF YOUR PHASE OUT IS SET AT 0 IN 6</t>
  </si>
  <si>
    <t xml:space="preserve">OBSO POSITION (LINES 20-22 FROM ABOVE) </t>
  </si>
  <si>
    <t xml:space="preserve">.75 TIMES $       </t>
  </si>
  <si>
    <t>ouch!!!</t>
  </si>
  <si>
    <t>ONE MONTH AGO</t>
  </si>
  <si>
    <t>Observations</t>
  </si>
  <si>
    <t>Active Stock (0-6 month activity)</t>
  </si>
  <si>
    <t>Zero Guide (Auto Phase out)</t>
  </si>
  <si>
    <t xml:space="preserve">No bin Location Parts </t>
  </si>
  <si>
    <t>Manual Order Review</t>
  </si>
  <si>
    <t>No Match (Non Stock Part $'s)</t>
  </si>
  <si>
    <t>Total Watch #'s (N/ Stock Part #'s)</t>
  </si>
  <si>
    <t xml:space="preserve">Clean Core </t>
  </si>
  <si>
    <t>Are controls in place?</t>
  </si>
  <si>
    <t>UCS</t>
  </si>
  <si>
    <t>Investment</t>
  </si>
  <si>
    <t>Current TO 3 Months</t>
  </si>
  <si>
    <t>3 to 6  Months</t>
  </si>
  <si>
    <t>6-9  Months</t>
  </si>
  <si>
    <t>9-12  Months</t>
  </si>
  <si>
    <t>12 Months + Over</t>
  </si>
  <si>
    <t>This is your Technical  OBSO</t>
  </si>
  <si>
    <t>NEG-ON-HAND (MINUS-ON-HAND) (minus balance parts)</t>
  </si>
  <si>
    <t>Replace by hold</t>
  </si>
  <si>
    <t>RBH</t>
  </si>
  <si>
    <t>PASS/ FAIL</t>
  </si>
  <si>
    <t>YIKES</t>
  </si>
  <si>
    <t>INACTIVE PART NUMBER # AND %</t>
  </si>
  <si>
    <t xml:space="preserve"> pn</t>
  </si>
  <si>
    <t>pieces</t>
  </si>
  <si>
    <t xml:space="preserve"> pieces</t>
  </si>
  <si>
    <t>CDK</t>
  </si>
  <si>
    <t>GROSS (TOTAL) TURNS (from your FS Template)</t>
  </si>
  <si>
    <t>TRUE (STOCK) TURNS (from your FS Template)</t>
  </si>
  <si>
    <t>AVERAGE STOCK ORDER (Obtain data from your OE)</t>
  </si>
  <si>
    <t>AVERAGE STOCK ORDER (NEEDED FOR FS TEMPLATE TRUE TURN CALCULATION)</t>
  </si>
  <si>
    <t>MONTHS SUPPLY (FS TEMPLATE)</t>
  </si>
  <si>
    <t>GROSS (TOTAL) TURNS (from your FSTemplate)</t>
  </si>
  <si>
    <t>TRUE (STOCK) TURNS (from your  FS Template)</t>
  </si>
  <si>
    <t>Less than 30%</t>
  </si>
  <si>
    <t>PART #</t>
  </si>
  <si>
    <t xml:space="preserve"> # PIECES</t>
  </si>
  <si>
    <t>MONTHS SUPPLY (This calculation from your FS Template)</t>
  </si>
  <si>
    <t>FTFR (FIRST TIME FILL RATE)</t>
  </si>
  <si>
    <t>DIRTY CORE (RDCI) OR DONE MANUALLY</t>
  </si>
  <si>
    <t>GROSS (TOTAL) TURNS (from your FS template)</t>
  </si>
  <si>
    <t>TRUE (STOCK) TURNS (from your FS Template</t>
  </si>
  <si>
    <t>PBS SCORECARD</t>
  </si>
  <si>
    <t>Stock Parts</t>
  </si>
  <si>
    <t>Test Part $'s</t>
  </si>
  <si>
    <t>Test Part #'s*</t>
  </si>
  <si>
    <t>Core Parts</t>
  </si>
  <si>
    <t>Superseded Parts</t>
  </si>
  <si>
    <t>Lightyear</t>
  </si>
  <si>
    <t>1-2 Months</t>
  </si>
  <si>
    <t>3-5 Months</t>
  </si>
  <si>
    <t>6-11 Months</t>
  </si>
  <si>
    <t xml:space="preserve">                                            (This is a post class assignment)</t>
  </si>
  <si>
    <t>AUTO MATE</t>
  </si>
  <si>
    <t>Auto Phase Out Parts</t>
  </si>
  <si>
    <t>Dealer Phase Out Parts</t>
  </si>
  <si>
    <t>Manual Order Parts</t>
  </si>
  <si>
    <t>Current to 3 Months</t>
  </si>
  <si>
    <t>over 12 Months</t>
  </si>
  <si>
    <t xml:space="preserve">OBSO POSITION (LINES 23-25 FROM ABOVE) </t>
  </si>
  <si>
    <t xml:space="preserve">DP2 </t>
  </si>
  <si>
    <t>Total Idle Capital</t>
  </si>
  <si>
    <t xml:space="preserve">DP3 </t>
  </si>
  <si>
    <t>Negative On Hand</t>
  </si>
  <si>
    <t>DP4</t>
  </si>
  <si>
    <t xml:space="preserve">Parts with no bin </t>
  </si>
  <si>
    <t>DP5</t>
  </si>
  <si>
    <t>Parts with no cost</t>
  </si>
  <si>
    <t>DP6</t>
  </si>
  <si>
    <t>Monthly Closing Inv Value</t>
  </si>
  <si>
    <t>DP7</t>
  </si>
  <si>
    <t>Lost Sales</t>
  </si>
  <si>
    <t>Additional Data Available From Auto Mate</t>
  </si>
  <si>
    <t>Value of Stocking parts with MNS 6-11 Mo.</t>
  </si>
  <si>
    <t>$ Value</t>
  </si>
  <si>
    <t>Value of Stocking parts with MNS  12 Plus  Mo.</t>
  </si>
  <si>
    <t>Value of Non-Stock Parts w MNS 3-5</t>
  </si>
  <si>
    <t>Value of Non-Stock Parts w MNS 6-8</t>
  </si>
  <si>
    <t>Value of Non-Stock Parts w MNS 9-11</t>
  </si>
  <si>
    <t>Value of Non-Stock Parts w MNS 12 Plus</t>
  </si>
  <si>
    <t>Grade</t>
  </si>
  <si>
    <t>See 9 D</t>
  </si>
  <si>
    <t>LESS THAN 30% these are Auto Phase Out Parts</t>
  </si>
  <si>
    <t xml:space="preserve">  </t>
  </si>
  <si>
    <t>DEALER TRACK ARKONA</t>
  </si>
  <si>
    <t>PROFILES  GUIDES</t>
  </si>
  <si>
    <t>AUTO SOFT</t>
  </si>
  <si>
    <t>Activity from Source 1</t>
  </si>
  <si>
    <t xml:space="preserve">13-18 Months </t>
  </si>
  <si>
    <t xml:space="preserve">NEG-ON-HAND </t>
  </si>
  <si>
    <t>AVERAGE STOCK ORDER (this will help you calculate your true turnfound in the FS temp)</t>
  </si>
  <si>
    <t>MONTHS SUPPLY (this calculation is found in the FS template)</t>
  </si>
  <si>
    <t>Guide is 1.5 Months Supply</t>
  </si>
  <si>
    <t>CONFIRM DIRTY &amp; CLEAN STATUS (see below)</t>
  </si>
  <si>
    <t>CLEAN CORE (Provide the # of part #'s and # of pieces)</t>
  </si>
  <si>
    <t>OBSO POSITION (LINES 25 to 31 FROM ABOVE) (includes potential and technicle OBSO)</t>
  </si>
  <si>
    <t>Active parts</t>
  </si>
  <si>
    <t>FTFR (FIRST TIME FILL RATE)(this is a post class assignment)</t>
  </si>
  <si>
    <t xml:space="preserve">UCS SCORECARD </t>
  </si>
  <si>
    <t>Totals</t>
  </si>
  <si>
    <t>Actual 1st Time Fill Rate %</t>
  </si>
  <si>
    <t>RO's Not Filled Same Day</t>
  </si>
  <si>
    <t>RO's Filled Same Day</t>
  </si>
  <si>
    <t>RO's Filled 1st Time</t>
  </si>
  <si>
    <t># OF RO'S</t>
  </si>
  <si>
    <t xml:space="preserve">DATE </t>
  </si>
  <si>
    <t>First time fill rate</t>
  </si>
  <si>
    <t>First Time Fill Rate</t>
  </si>
  <si>
    <t xml:space="preserve">Impact Areas:
Sales    /    Gross    /    Expenses    /    Net Profit    /    CSI    /   </t>
  </si>
  <si>
    <t>(± Metrics)</t>
  </si>
  <si>
    <t xml:space="preserve">Evaluation of Results:  Include measured results.  </t>
  </si>
  <si>
    <t xml:space="preserve">Sponsor Signature: </t>
  </si>
  <si>
    <t>Projected Date of Completion:</t>
  </si>
  <si>
    <t xml:space="preserve">Estimated cost for implementation:  </t>
  </si>
  <si>
    <t>5.</t>
  </si>
  <si>
    <t>Describe checkpoints that have been established to measure progress:
Daily  /  Weekly  /  Bi-weekly  /  Monthly  /  
Date(s) for review:</t>
  </si>
  <si>
    <t>4.</t>
  </si>
  <si>
    <t>Accountability: Monitoring progress:
Who:
What:
By When:
How:</t>
  </si>
  <si>
    <t>3.</t>
  </si>
  <si>
    <r>
      <t xml:space="preserve">Meeting with stakeholder(s) (dealership personnel):
Describe what is in place to support desired goal:
Training  /  Coaching  /  </t>
    </r>
    <r>
      <rPr>
        <b/>
        <sz val="10"/>
        <color indexed="8"/>
        <rFont val="Calibri"/>
        <family val="2"/>
      </rPr>
      <t>±C</t>
    </r>
    <r>
      <rPr>
        <b/>
        <sz val="10"/>
        <color indexed="8"/>
        <rFont val="Arial"/>
        <family val="2"/>
      </rPr>
      <t>onsequences related to results  /  Pain &amp; Gain</t>
    </r>
  </si>
  <si>
    <t>2.</t>
  </si>
  <si>
    <t xml:space="preserve">Meeting with Dealer:  
Action Proposed: </t>
    <phoneticPr fontId="17" type="noConversion"/>
  </si>
  <si>
    <t>1.</t>
  </si>
  <si>
    <t>Requirements</t>
  </si>
  <si>
    <t>Describe necessary actions to reach desired result:</t>
  </si>
  <si>
    <t>Action Plan</t>
  </si>
  <si>
    <t>Proposed Timeline</t>
  </si>
  <si>
    <t>Overall Objective:</t>
  </si>
  <si>
    <t>Current Situation</t>
  </si>
  <si>
    <t xml:space="preserve">         Class &amp; Student Number</t>
  </si>
  <si>
    <t>Academy Week</t>
  </si>
  <si>
    <t>Student Name</t>
  </si>
  <si>
    <t>Dealership</t>
  </si>
  <si>
    <t>PLEASE BE ADVISED THIS ASSIGNMENT BY IT'S SELF IS WORTH 100 POINTS.TAKE YOUR TIME AND GET IT CORRECT</t>
  </si>
  <si>
    <t>Departmental Action Plan</t>
  </si>
  <si>
    <t>JESS 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</si>
</sst>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39">
    <font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9"/>
      <name val="Arial"/>
      <family val="2"/>
    </font>
    <font>
      <b/>
      <sz val="8"/>
      <color indexed="81"/>
      <name val="Tahoma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0"/>
      <name val="Arial"/>
    </font>
    <font>
      <b/>
      <sz val="10"/>
      <color indexed="8"/>
      <name val="Calibri"/>
      <family val="2"/>
    </font>
    <font>
      <b/>
      <sz val="10"/>
      <name val="SWISS"/>
    </font>
    <font>
      <b/>
      <sz val="12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indexed="81"/>
      <name val="Tahoma"/>
    </font>
    <font>
      <sz val="9"/>
      <color indexed="81"/>
      <name val="Tahoma"/>
    </font>
    <font>
      <b/>
      <sz val="11"/>
      <color rgb="FF3F3F3F"/>
      <name val="Calibri"/>
      <family val="2"/>
      <scheme val="minor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8"/>
      <color indexed="56"/>
      <name val="Cambria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medium">
        <color indexed="64"/>
      </left>
      <right/>
      <top/>
      <bottom style="double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5" fillId="0" borderId="0"/>
    <xf numFmtId="0" fontId="7" fillId="0" borderId="0"/>
    <xf numFmtId="0" fontId="33" fillId="2" borderId="72" applyNumberFormat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489">
    <xf numFmtId="0" fontId="0" fillId="0" borderId="0" xfId="0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3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3" fillId="3" borderId="0" xfId="0" applyFont="1" applyFill="1" applyBorder="1"/>
    <xf numFmtId="0" fontId="2" fillId="3" borderId="3" xfId="0" applyFont="1" applyFill="1" applyBorder="1"/>
    <xf numFmtId="0" fontId="0" fillId="0" borderId="0" xfId="0" applyBorder="1"/>
    <xf numFmtId="0" fontId="3" fillId="0" borderId="0" xfId="0" applyFont="1" applyBorder="1"/>
    <xf numFmtId="9" fontId="3" fillId="0" borderId="0" xfId="0" applyNumberFormat="1" applyFont="1" applyBorder="1" applyAlignment="1">
      <alignment horizontal="center"/>
    </xf>
    <xf numFmtId="0" fontId="0" fillId="3" borderId="0" xfId="0" applyFill="1"/>
    <xf numFmtId="0" fontId="3" fillId="0" borderId="0" xfId="0" applyFont="1" applyFill="1" applyBorder="1"/>
    <xf numFmtId="0" fontId="0" fillId="0" borderId="4" xfId="0" applyFill="1" applyBorder="1"/>
    <xf numFmtId="0" fontId="3" fillId="0" borderId="0" xfId="0" applyFont="1" applyFill="1"/>
    <xf numFmtId="0" fontId="0" fillId="0" borderId="0" xfId="0" applyFill="1" applyBorder="1"/>
    <xf numFmtId="0" fontId="3" fillId="0" borderId="0" xfId="0" applyFont="1"/>
    <xf numFmtId="6" fontId="3" fillId="0" borderId="5" xfId="0" applyNumberFormat="1" applyFont="1" applyFill="1" applyBorder="1"/>
    <xf numFmtId="0" fontId="0" fillId="0" borderId="3" xfId="0" applyFill="1" applyBorder="1"/>
    <xf numFmtId="0" fontId="3" fillId="0" borderId="6" xfId="0" applyFont="1" applyFill="1" applyBorder="1"/>
    <xf numFmtId="9" fontId="3" fillId="0" borderId="6" xfId="0" applyNumberFormat="1" applyFont="1" applyFill="1" applyBorder="1" applyAlignment="1">
      <alignment horizontal="center"/>
    </xf>
    <xf numFmtId="6" fontId="3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7" fillId="0" borderId="0" xfId="0" applyFont="1" applyBorder="1"/>
    <xf numFmtId="0" fontId="2" fillId="3" borderId="6" xfId="0" applyFont="1" applyFill="1" applyBorder="1"/>
    <xf numFmtId="0" fontId="3" fillId="0" borderId="7" xfId="0" applyFont="1" applyFill="1" applyBorder="1"/>
    <xf numFmtId="0" fontId="3" fillId="0" borderId="3" xfId="0" applyFont="1" applyFill="1" applyBorder="1"/>
    <xf numFmtId="9" fontId="3" fillId="0" borderId="0" xfId="0" applyNumberFormat="1" applyFont="1" applyFill="1" applyBorder="1" applyAlignment="1">
      <alignment horizontal="center"/>
    </xf>
    <xf numFmtId="0" fontId="0" fillId="0" borderId="6" xfId="0" applyFill="1" applyBorder="1"/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/>
    <xf numFmtId="0" fontId="3" fillId="0" borderId="4" xfId="0" applyFont="1" applyFill="1" applyBorder="1"/>
    <xf numFmtId="0" fontId="3" fillId="0" borderId="11" xfId="0" applyFont="1" applyFill="1" applyBorder="1"/>
    <xf numFmtId="0" fontId="0" fillId="0" borderId="0" xfId="0" applyFill="1"/>
    <xf numFmtId="0" fontId="0" fillId="0" borderId="9" xfId="0" applyFill="1" applyBorder="1"/>
    <xf numFmtId="0" fontId="0" fillId="0" borderId="7" xfId="0" applyFill="1" applyBorder="1"/>
    <xf numFmtId="6" fontId="3" fillId="0" borderId="4" xfId="0" applyNumberFormat="1" applyFont="1" applyFill="1" applyBorder="1"/>
    <xf numFmtId="0" fontId="3" fillId="0" borderId="4" xfId="0" applyFont="1" applyFill="1" applyBorder="1" applyAlignment="1">
      <alignment horizontal="right"/>
    </xf>
    <xf numFmtId="9" fontId="3" fillId="0" borderId="4" xfId="0" applyNumberFormat="1" applyFont="1" applyFill="1" applyBorder="1" applyAlignment="1">
      <alignment horizontal="center"/>
    </xf>
    <xf numFmtId="6" fontId="3" fillId="0" borderId="12" xfId="0" applyNumberFormat="1" applyFont="1" applyFill="1" applyBorder="1"/>
    <xf numFmtId="0" fontId="0" fillId="0" borderId="8" xfId="0" applyFill="1" applyBorder="1"/>
    <xf numFmtId="0" fontId="4" fillId="0" borderId="9" xfId="0" applyFont="1" applyFill="1" applyBorder="1"/>
    <xf numFmtId="0" fontId="3" fillId="0" borderId="13" xfId="0" applyFont="1" applyFill="1" applyBorder="1"/>
    <xf numFmtId="0" fontId="0" fillId="0" borderId="14" xfId="0" applyFill="1" applyBorder="1"/>
    <xf numFmtId="0" fontId="0" fillId="0" borderId="15" xfId="0" applyFill="1" applyBorder="1"/>
    <xf numFmtId="0" fontId="3" fillId="0" borderId="14" xfId="0" applyFont="1" applyFill="1" applyBorder="1"/>
    <xf numFmtId="0" fontId="3" fillId="0" borderId="16" xfId="0" applyFont="1" applyFill="1" applyBorder="1"/>
    <xf numFmtId="0" fontId="3" fillId="0" borderId="15" xfId="0" applyFont="1" applyFill="1" applyBorder="1"/>
    <xf numFmtId="0" fontId="0" fillId="0" borderId="17" xfId="0" applyFill="1" applyBorder="1"/>
    <xf numFmtId="0" fontId="3" fillId="0" borderId="18" xfId="0" applyFont="1" applyFill="1" applyBorder="1"/>
    <xf numFmtId="0" fontId="3" fillId="4" borderId="19" xfId="0" applyFont="1" applyFill="1" applyBorder="1"/>
    <xf numFmtId="0" fontId="3" fillId="5" borderId="20" xfId="0" applyFont="1" applyFill="1" applyBorder="1"/>
    <xf numFmtId="0" fontId="3" fillId="6" borderId="21" xfId="0" applyFont="1" applyFill="1" applyBorder="1"/>
    <xf numFmtId="0" fontId="3" fillId="7" borderId="12" xfId="0" applyFont="1" applyFill="1" applyBorder="1"/>
    <xf numFmtId="0" fontId="3" fillId="8" borderId="22" xfId="0" applyFont="1" applyFill="1" applyBorder="1"/>
    <xf numFmtId="0" fontId="3" fillId="9" borderId="8" xfId="0" applyFont="1" applyFill="1" applyBorder="1"/>
    <xf numFmtId="0" fontId="0" fillId="9" borderId="9" xfId="0" applyFill="1" applyBorder="1"/>
    <xf numFmtId="0" fontId="3" fillId="9" borderId="9" xfId="0" applyFont="1" applyFill="1" applyBorder="1" applyAlignment="1">
      <alignment horizontal="right"/>
    </xf>
    <xf numFmtId="0" fontId="3" fillId="9" borderId="3" xfId="0" applyFont="1" applyFill="1" applyBorder="1"/>
    <xf numFmtId="0" fontId="0" fillId="9" borderId="0" xfId="0" applyFill="1" applyBorder="1"/>
    <xf numFmtId="0" fontId="3" fillId="9" borderId="0" xfId="0" applyFont="1" applyFill="1" applyBorder="1"/>
    <xf numFmtId="0" fontId="3" fillId="9" borderId="10" xfId="0" applyFont="1" applyFill="1" applyBorder="1"/>
    <xf numFmtId="0" fontId="0" fillId="9" borderId="4" xfId="0" applyFill="1" applyBorder="1"/>
    <xf numFmtId="0" fontId="3" fillId="9" borderId="9" xfId="0" applyFont="1" applyFill="1" applyBorder="1"/>
    <xf numFmtId="0" fontId="2" fillId="9" borderId="0" xfId="0" applyFont="1" applyFill="1" applyBorder="1"/>
    <xf numFmtId="0" fontId="2" fillId="9" borderId="0" xfId="0" applyFont="1" applyFill="1" applyBorder="1" applyAlignment="1">
      <alignment horizontal="center"/>
    </xf>
    <xf numFmtId="0" fontId="3" fillId="9" borderId="0" xfId="0" applyFont="1" applyFill="1"/>
    <xf numFmtId="0" fontId="2" fillId="9" borderId="6" xfId="0" applyFont="1" applyFill="1" applyBorder="1"/>
    <xf numFmtId="0" fontId="3" fillId="9" borderId="7" xfId="0" applyFont="1" applyFill="1" applyBorder="1"/>
    <xf numFmtId="0" fontId="3" fillId="9" borderId="4" xfId="0" applyFont="1" applyFill="1" applyBorder="1"/>
    <xf numFmtId="0" fontId="2" fillId="9" borderId="11" xfId="0" applyFont="1" applyFill="1" applyBorder="1"/>
    <xf numFmtId="0" fontId="2" fillId="9" borderId="7" xfId="0" applyFont="1" applyFill="1" applyBorder="1"/>
    <xf numFmtId="0" fontId="0" fillId="9" borderId="0" xfId="0" applyFill="1"/>
    <xf numFmtId="6" fontId="3" fillId="9" borderId="11" xfId="0" applyNumberFormat="1" applyFont="1" applyFill="1" applyBorder="1"/>
    <xf numFmtId="0" fontId="3" fillId="9" borderId="0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4" fillId="9" borderId="9" xfId="0" applyFont="1" applyFill="1" applyBorder="1"/>
    <xf numFmtId="0" fontId="3" fillId="9" borderId="1" xfId="0" applyFont="1" applyFill="1" applyBorder="1"/>
    <xf numFmtId="0" fontId="4" fillId="9" borderId="0" xfId="0" applyFont="1" applyFill="1" applyBorder="1"/>
    <xf numFmtId="0" fontId="0" fillId="9" borderId="7" xfId="0" applyFill="1" applyBorder="1"/>
    <xf numFmtId="0" fontId="0" fillId="9" borderId="6" xfId="0" applyFill="1" applyBorder="1"/>
    <xf numFmtId="0" fontId="2" fillId="10" borderId="23" xfId="0" applyFont="1" applyFill="1" applyBorder="1"/>
    <xf numFmtId="0" fontId="7" fillId="0" borderId="8" xfId="0" applyFont="1" applyFill="1" applyBorder="1"/>
    <xf numFmtId="0" fontId="7" fillId="0" borderId="3" xfId="0" applyFont="1" applyFill="1" applyBorder="1"/>
    <xf numFmtId="0" fontId="0" fillId="9" borderId="0" xfId="0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3" fontId="3" fillId="11" borderId="22" xfId="0" applyNumberFormat="1" applyFont="1" applyFill="1" applyBorder="1"/>
    <xf numFmtId="0" fontId="3" fillId="11" borderId="22" xfId="0" applyFont="1" applyFill="1" applyBorder="1"/>
    <xf numFmtId="9" fontId="3" fillId="11" borderId="11" xfId="0" applyNumberFormat="1" applyFont="1" applyFill="1" applyBorder="1"/>
    <xf numFmtId="0" fontId="3" fillId="10" borderId="23" xfId="0" applyFont="1" applyFill="1" applyBorder="1"/>
    <xf numFmtId="0" fontId="3" fillId="12" borderId="22" xfId="0" applyFont="1" applyFill="1" applyBorder="1"/>
    <xf numFmtId="0" fontId="0" fillId="9" borderId="2" xfId="0" applyFill="1" applyBorder="1"/>
    <xf numFmtId="0" fontId="2" fillId="9" borderId="9" xfId="0" applyFont="1" applyFill="1" applyBorder="1" applyAlignment="1">
      <alignment horizontal="center"/>
    </xf>
    <xf numFmtId="6" fontId="3" fillId="9" borderId="9" xfId="0" applyNumberFormat="1" applyFont="1" applyFill="1" applyBorder="1"/>
    <xf numFmtId="9" fontId="3" fillId="9" borderId="9" xfId="0" applyNumberFormat="1" applyFont="1" applyFill="1" applyBorder="1" applyAlignment="1">
      <alignment horizontal="center"/>
    </xf>
    <xf numFmtId="6" fontId="3" fillId="9" borderId="4" xfId="0" applyNumberFormat="1" applyFont="1" applyFill="1" applyBorder="1"/>
    <xf numFmtId="0" fontId="3" fillId="9" borderId="4" xfId="0" applyFont="1" applyFill="1" applyBorder="1" applyAlignment="1">
      <alignment horizontal="right"/>
    </xf>
    <xf numFmtId="9" fontId="3" fillId="9" borderId="4" xfId="0" applyNumberFormat="1" applyFont="1" applyFill="1" applyBorder="1" applyAlignment="1">
      <alignment horizontal="center"/>
    </xf>
    <xf numFmtId="10" fontId="3" fillId="0" borderId="7" xfId="0" applyNumberFormat="1" applyFont="1" applyFill="1" applyBorder="1" applyAlignment="1">
      <alignment horizontal="center"/>
    </xf>
    <xf numFmtId="10" fontId="3" fillId="0" borderId="0" xfId="0" applyNumberFormat="1" applyFont="1" applyFill="1" applyBorder="1" applyAlignment="1">
      <alignment horizontal="right"/>
    </xf>
    <xf numFmtId="0" fontId="3" fillId="9" borderId="12" xfId="0" applyFont="1" applyFill="1" applyBorder="1"/>
    <xf numFmtId="9" fontId="3" fillId="9" borderId="0" xfId="0" applyNumberFormat="1" applyFont="1" applyFill="1" applyBorder="1" applyAlignment="1">
      <alignment horizontal="center"/>
    </xf>
    <xf numFmtId="0" fontId="0" fillId="9" borderId="24" xfId="0" applyFill="1" applyBorder="1"/>
    <xf numFmtId="0" fontId="0" fillId="9" borderId="25" xfId="0" applyFill="1" applyBorder="1"/>
    <xf numFmtId="0" fontId="0" fillId="9" borderId="26" xfId="0" applyFill="1" applyBorder="1"/>
    <xf numFmtId="0" fontId="3" fillId="9" borderId="2" xfId="0" applyFont="1" applyFill="1" applyBorder="1"/>
    <xf numFmtId="0" fontId="3" fillId="9" borderId="24" xfId="0" applyFont="1" applyFill="1" applyBorder="1"/>
    <xf numFmtId="0" fontId="3" fillId="9" borderId="26" xfId="0" applyFont="1" applyFill="1" applyBorder="1"/>
    <xf numFmtId="0" fontId="0" fillId="9" borderId="27" xfId="0" applyFill="1" applyBorder="1"/>
    <xf numFmtId="0" fontId="0" fillId="9" borderId="28" xfId="0" applyFill="1" applyBorder="1"/>
    <xf numFmtId="0" fontId="5" fillId="9" borderId="4" xfId="0" applyFont="1" applyFill="1" applyBorder="1"/>
    <xf numFmtId="0" fontId="5" fillId="9" borderId="9" xfId="0" applyFont="1" applyFill="1" applyBorder="1"/>
    <xf numFmtId="9" fontId="3" fillId="5" borderId="24" xfId="0" applyNumberFormat="1" applyFont="1" applyFill="1" applyBorder="1" applyAlignment="1">
      <alignment horizontal="center"/>
    </xf>
    <xf numFmtId="0" fontId="3" fillId="5" borderId="7" xfId="0" applyFont="1" applyFill="1" applyBorder="1"/>
    <xf numFmtId="9" fontId="3" fillId="5" borderId="25" xfId="0" applyNumberFormat="1" applyFont="1" applyFill="1" applyBorder="1" applyAlignment="1">
      <alignment horizontal="center"/>
    </xf>
    <xf numFmtId="9" fontId="3" fillId="5" borderId="26" xfId="0" applyNumberFormat="1" applyFont="1" applyFill="1" applyBorder="1" applyAlignment="1">
      <alignment horizontal="center"/>
    </xf>
    <xf numFmtId="9" fontId="3" fillId="5" borderId="29" xfId="0" applyNumberFormat="1" applyFont="1" applyFill="1" applyBorder="1" applyAlignment="1">
      <alignment horizontal="center"/>
    </xf>
    <xf numFmtId="9" fontId="3" fillId="5" borderId="30" xfId="0" applyNumberFormat="1" applyFont="1" applyFill="1" applyBorder="1" applyAlignment="1">
      <alignment horizontal="center"/>
    </xf>
    <xf numFmtId="0" fontId="0" fillId="5" borderId="0" xfId="0" applyFill="1" applyBorder="1"/>
    <xf numFmtId="0" fontId="3" fillId="5" borderId="0" xfId="0" applyFon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0" fillId="5" borderId="9" xfId="0" applyFill="1" applyBorder="1"/>
    <xf numFmtId="0" fontId="3" fillId="5" borderId="0" xfId="0" applyFont="1" applyFill="1" applyBorder="1"/>
    <xf numFmtId="0" fontId="3" fillId="5" borderId="6" xfId="0" applyFon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13" borderId="22" xfId="0" applyFill="1" applyBorder="1"/>
    <xf numFmtId="0" fontId="0" fillId="9" borderId="22" xfId="0" applyFill="1" applyBorder="1"/>
    <xf numFmtId="0" fontId="4" fillId="9" borderId="22" xfId="0" applyFont="1" applyFill="1" applyBorder="1"/>
    <xf numFmtId="0" fontId="0" fillId="9" borderId="12" xfId="0" applyFill="1" applyBorder="1"/>
    <xf numFmtId="0" fontId="4" fillId="9" borderId="12" xfId="0" applyFont="1" applyFill="1" applyBorder="1"/>
    <xf numFmtId="0" fontId="3" fillId="9" borderId="12" xfId="0" applyFont="1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0" fillId="14" borderId="22" xfId="0" applyFill="1" applyBorder="1"/>
    <xf numFmtId="0" fontId="12" fillId="6" borderId="0" xfId="0" applyFont="1" applyFill="1" applyAlignment="1">
      <alignment horizontal="center" vertical="center" wrapText="1"/>
    </xf>
    <xf numFmtId="0" fontId="6" fillId="9" borderId="4" xfId="0" applyFont="1" applyFill="1" applyBorder="1"/>
    <xf numFmtId="0" fontId="6" fillId="9" borderId="9" xfId="0" applyFont="1" applyFill="1" applyBorder="1"/>
    <xf numFmtId="0" fontId="12" fillId="0" borderId="31" xfId="0" applyFont="1" applyBorder="1"/>
    <xf numFmtId="0" fontId="12" fillId="0" borderId="0" xfId="0" applyFont="1" applyBorder="1"/>
    <xf numFmtId="0" fontId="12" fillId="0" borderId="8" xfId="0" applyFont="1" applyFill="1" applyBorder="1"/>
    <xf numFmtId="0" fontId="0" fillId="0" borderId="9" xfId="0" applyBorder="1"/>
    <xf numFmtId="0" fontId="0" fillId="5" borderId="32" xfId="0" applyFill="1" applyBorder="1"/>
    <xf numFmtId="0" fontId="0" fillId="5" borderId="12" xfId="0" applyFill="1" applyBorder="1"/>
    <xf numFmtId="0" fontId="3" fillId="5" borderId="5" xfId="0" applyFont="1" applyFill="1" applyBorder="1"/>
    <xf numFmtId="0" fontId="0" fillId="5" borderId="22" xfId="0" applyFill="1" applyBorder="1"/>
    <xf numFmtId="0" fontId="0" fillId="5" borderId="5" xfId="0" applyFill="1" applyBorder="1"/>
    <xf numFmtId="0" fontId="3" fillId="5" borderId="12" xfId="0" applyFont="1" applyFill="1" applyBorder="1"/>
    <xf numFmtId="0" fontId="13" fillId="3" borderId="0" xfId="0" applyFont="1" applyFill="1"/>
    <xf numFmtId="0" fontId="13" fillId="3" borderId="33" xfId="0" applyFont="1" applyFill="1" applyBorder="1" applyAlignment="1">
      <alignment horizontal="center"/>
    </xf>
    <xf numFmtId="0" fontId="13" fillId="3" borderId="34" xfId="0" applyFont="1" applyFill="1" applyBorder="1" applyAlignment="1">
      <alignment horizontal="center"/>
    </xf>
    <xf numFmtId="0" fontId="13" fillId="3" borderId="35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0" fillId="15" borderId="36" xfId="0" applyFill="1" applyBorder="1"/>
    <xf numFmtId="10" fontId="0" fillId="15" borderId="36" xfId="0" applyNumberFormat="1" applyFill="1" applyBorder="1"/>
    <xf numFmtId="3" fontId="0" fillId="15" borderId="36" xfId="0" applyNumberFormat="1" applyFill="1" applyBorder="1"/>
    <xf numFmtId="8" fontId="0" fillId="15" borderId="36" xfId="0" applyNumberFormat="1" applyFill="1" applyBorder="1"/>
    <xf numFmtId="4" fontId="0" fillId="15" borderId="36" xfId="0" applyNumberFormat="1" applyFill="1" applyBorder="1"/>
    <xf numFmtId="0" fontId="12" fillId="6" borderId="36" xfId="0" applyFont="1" applyFill="1" applyBorder="1" applyAlignment="1">
      <alignment horizontal="center" vertical="center" wrapText="1"/>
    </xf>
    <xf numFmtId="0" fontId="3" fillId="5" borderId="11" xfId="0" applyFont="1" applyFill="1" applyBorder="1"/>
    <xf numFmtId="0" fontId="2" fillId="10" borderId="7" xfId="0" applyFont="1" applyFill="1" applyBorder="1"/>
    <xf numFmtId="0" fontId="3" fillId="6" borderId="6" xfId="0" applyFont="1" applyFill="1" applyBorder="1"/>
    <xf numFmtId="0" fontId="3" fillId="7" borderId="7" xfId="0" applyFont="1" applyFill="1" applyBorder="1"/>
    <xf numFmtId="0" fontId="3" fillId="16" borderId="11" xfId="0" applyFont="1" applyFill="1" applyBorder="1"/>
    <xf numFmtId="0" fontId="3" fillId="8" borderId="7" xfId="0" applyFont="1" applyFill="1" applyBorder="1"/>
    <xf numFmtId="9" fontId="0" fillId="6" borderId="36" xfId="0" applyNumberFormat="1" applyFill="1" applyBorder="1"/>
    <xf numFmtId="0" fontId="0" fillId="6" borderId="36" xfId="0" applyFill="1" applyBorder="1"/>
    <xf numFmtId="0" fontId="0" fillId="15" borderId="13" xfId="0" applyFill="1" applyBorder="1"/>
    <xf numFmtId="0" fontId="0" fillId="15" borderId="14" xfId="0" applyFill="1" applyBorder="1"/>
    <xf numFmtId="0" fontId="0" fillId="15" borderId="37" xfId="0" applyFill="1" applyBorder="1"/>
    <xf numFmtId="0" fontId="12" fillId="5" borderId="36" xfId="0" applyFont="1" applyFill="1" applyBorder="1" applyAlignment="1">
      <alignment horizontal="center"/>
    </xf>
    <xf numFmtId="0" fontId="13" fillId="3" borderId="36" xfId="0" applyFont="1" applyFill="1" applyBorder="1"/>
    <xf numFmtId="0" fontId="13" fillId="3" borderId="36" xfId="0" applyFont="1" applyFill="1" applyBorder="1" applyAlignment="1">
      <alignment horizontal="center"/>
    </xf>
    <xf numFmtId="0" fontId="0" fillId="0" borderId="38" xfId="0" applyFill="1" applyBorder="1"/>
    <xf numFmtId="0" fontId="12" fillId="0" borderId="0" xfId="0" applyFont="1" applyFill="1" applyBorder="1" applyAlignment="1">
      <alignment horizontal="left"/>
    </xf>
    <xf numFmtId="9" fontId="12" fillId="0" borderId="0" xfId="0" applyNumberFormat="1" applyFont="1" applyFill="1" applyBorder="1" applyAlignment="1">
      <alignment horizontal="left"/>
    </xf>
    <xf numFmtId="0" fontId="3" fillId="22" borderId="22" xfId="0" applyFont="1" applyFill="1" applyBorder="1"/>
    <xf numFmtId="0" fontId="3" fillId="23" borderId="1" xfId="0" applyFont="1" applyFill="1" applyBorder="1"/>
    <xf numFmtId="0" fontId="0" fillId="23" borderId="2" xfId="0" applyFill="1" applyBorder="1"/>
    <xf numFmtId="0" fontId="34" fillId="24" borderId="32" xfId="0" applyFont="1" applyFill="1" applyBorder="1"/>
    <xf numFmtId="0" fontId="0" fillId="25" borderId="2" xfId="0" applyFill="1" applyBorder="1"/>
    <xf numFmtId="0" fontId="0" fillId="0" borderId="32" xfId="0" applyFill="1" applyBorder="1"/>
    <xf numFmtId="0" fontId="3" fillId="0" borderId="5" xfId="0" applyFont="1" applyFill="1" applyBorder="1"/>
    <xf numFmtId="0" fontId="3" fillId="0" borderId="12" xfId="0" applyFont="1" applyFill="1" applyBorder="1"/>
    <xf numFmtId="0" fontId="0" fillId="0" borderId="22" xfId="0" applyFill="1" applyBorder="1"/>
    <xf numFmtId="0" fontId="12" fillId="9" borderId="0" xfId="0" applyFont="1" applyFill="1" applyAlignment="1">
      <alignment horizontal="center" vertical="center" wrapText="1"/>
    </xf>
    <xf numFmtId="0" fontId="12" fillId="9" borderId="39" xfId="0" applyFont="1" applyFill="1" applyBorder="1" applyAlignment="1">
      <alignment horizontal="center" vertical="center" wrapText="1"/>
    </xf>
    <xf numFmtId="44" fontId="3" fillId="5" borderId="36" xfId="1" applyFont="1" applyFill="1" applyBorder="1"/>
    <xf numFmtId="0" fontId="3" fillId="25" borderId="1" xfId="0" applyFont="1" applyFill="1" applyBorder="1"/>
    <xf numFmtId="0" fontId="12" fillId="9" borderId="0" xfId="0" applyFont="1" applyFill="1" applyBorder="1" applyAlignment="1">
      <alignment horizontal="center" vertical="center" wrapText="1"/>
    </xf>
    <xf numFmtId="0" fontId="0" fillId="15" borderId="40" xfId="0" applyFill="1" applyBorder="1"/>
    <xf numFmtId="0" fontId="3" fillId="5" borderId="40" xfId="0" applyFont="1" applyFill="1" applyBorder="1" applyAlignment="1">
      <alignment horizontal="center"/>
    </xf>
    <xf numFmtId="10" fontId="12" fillId="5" borderId="36" xfId="0" applyNumberFormat="1" applyFont="1" applyFill="1" applyBorder="1" applyAlignment="1">
      <alignment horizontal="center"/>
    </xf>
    <xf numFmtId="10" fontId="3" fillId="5" borderId="40" xfId="0" applyNumberFormat="1" applyFont="1" applyFill="1" applyBorder="1" applyAlignment="1">
      <alignment horizontal="center"/>
    </xf>
    <xf numFmtId="3" fontId="12" fillId="5" borderId="36" xfId="0" applyNumberFormat="1" applyFont="1" applyFill="1" applyBorder="1" applyAlignment="1">
      <alignment horizontal="center"/>
    </xf>
    <xf numFmtId="3" fontId="3" fillId="5" borderId="40" xfId="0" applyNumberFormat="1" applyFont="1" applyFill="1" applyBorder="1" applyAlignment="1">
      <alignment horizontal="center"/>
    </xf>
    <xf numFmtId="3" fontId="12" fillId="26" borderId="36" xfId="0" applyNumberFormat="1" applyFont="1" applyFill="1" applyBorder="1" applyAlignment="1">
      <alignment horizontal="center"/>
    </xf>
    <xf numFmtId="10" fontId="12" fillId="26" borderId="36" xfId="0" applyNumberFormat="1" applyFont="1" applyFill="1" applyBorder="1" applyAlignment="1">
      <alignment horizontal="center"/>
    </xf>
    <xf numFmtId="10" fontId="0" fillId="27" borderId="36" xfId="0" applyNumberFormat="1" applyFill="1" applyBorder="1"/>
    <xf numFmtId="9" fontId="3" fillId="0" borderId="23" xfId="0" applyNumberFormat="1" applyFont="1" applyFill="1" applyBorder="1" applyAlignment="1">
      <alignment horizontal="right"/>
    </xf>
    <xf numFmtId="0" fontId="0" fillId="9" borderId="8" xfId="0" applyFill="1" applyBorder="1"/>
    <xf numFmtId="0" fontId="0" fillId="0" borderId="10" xfId="0" applyBorder="1"/>
    <xf numFmtId="0" fontId="17" fillId="0" borderId="41" xfId="0" applyFont="1" applyFill="1" applyBorder="1" applyAlignment="1">
      <alignment horizontal="right"/>
    </xf>
    <xf numFmtId="0" fontId="17" fillId="0" borderId="38" xfId="0" applyFont="1" applyFill="1" applyBorder="1" applyAlignment="1">
      <alignment horizontal="right"/>
    </xf>
    <xf numFmtId="6" fontId="3" fillId="0" borderId="19" xfId="0" applyNumberFormat="1" applyFont="1" applyFill="1" applyBorder="1" applyAlignment="1">
      <alignment horizontal="right"/>
    </xf>
    <xf numFmtId="6" fontId="3" fillId="0" borderId="42" xfId="0" applyNumberFormat="1" applyFont="1" applyFill="1" applyBorder="1"/>
    <xf numFmtId="10" fontId="3" fillId="0" borderId="25" xfId="0" applyNumberFormat="1" applyFont="1" applyFill="1" applyBorder="1" applyAlignment="1">
      <alignment horizontal="right"/>
    </xf>
    <xf numFmtId="0" fontId="17" fillId="0" borderId="43" xfId="0" applyFont="1" applyFill="1" applyBorder="1"/>
    <xf numFmtId="0" fontId="17" fillId="0" borderId="14" xfId="0" applyFont="1" applyFill="1" applyBorder="1"/>
    <xf numFmtId="0" fontId="17" fillId="0" borderId="15" xfId="0" applyFont="1" applyFill="1" applyBorder="1"/>
    <xf numFmtId="0" fontId="17" fillId="0" borderId="44" xfId="0" applyFont="1" applyFill="1" applyBorder="1"/>
    <xf numFmtId="6" fontId="3" fillId="0" borderId="45" xfId="0" applyNumberFormat="1" applyFont="1" applyFill="1" applyBorder="1"/>
    <xf numFmtId="10" fontId="3" fillId="0" borderId="4" xfId="0" applyNumberFormat="1" applyFont="1" applyFill="1" applyBorder="1" applyAlignment="1">
      <alignment horizontal="right"/>
    </xf>
    <xf numFmtId="0" fontId="17" fillId="0" borderId="46" xfId="0" applyFont="1" applyFill="1" applyBorder="1"/>
    <xf numFmtId="0" fontId="0" fillId="0" borderId="12" xfId="0" applyFill="1" applyBorder="1"/>
    <xf numFmtId="10" fontId="3" fillId="0" borderId="12" xfId="0" applyNumberFormat="1" applyFont="1" applyFill="1" applyBorder="1" applyAlignment="1">
      <alignment horizontal="right"/>
    </xf>
    <xf numFmtId="8" fontId="17" fillId="0" borderId="22" xfId="0" applyNumberFormat="1" applyFont="1" applyFill="1" applyBorder="1"/>
    <xf numFmtId="10" fontId="3" fillId="26" borderId="12" xfId="0" applyNumberFormat="1" applyFont="1" applyFill="1" applyBorder="1" applyAlignment="1">
      <alignment horizontal="right"/>
    </xf>
    <xf numFmtId="6" fontId="3" fillId="0" borderId="32" xfId="0" applyNumberFormat="1" applyFont="1" applyFill="1" applyBorder="1"/>
    <xf numFmtId="10" fontId="3" fillId="0" borderId="47" xfId="0" applyNumberFormat="1" applyFont="1" applyFill="1" applyBorder="1" applyAlignment="1">
      <alignment horizontal="right"/>
    </xf>
    <xf numFmtId="6" fontId="12" fillId="5" borderId="36" xfId="0" applyNumberFormat="1" applyFont="1" applyFill="1" applyBorder="1"/>
    <xf numFmtId="0" fontId="7" fillId="0" borderId="1" xfId="0" applyFont="1" applyFill="1" applyBorder="1"/>
    <xf numFmtId="6" fontId="35" fillId="0" borderId="12" xfId="0" applyNumberFormat="1" applyFont="1" applyFill="1" applyBorder="1"/>
    <xf numFmtId="0" fontId="36" fillId="0" borderId="8" xfId="0" applyFont="1" applyFill="1" applyBorder="1"/>
    <xf numFmtId="10" fontId="35" fillId="0" borderId="7" xfId="0" applyNumberFormat="1" applyFont="1" applyFill="1" applyBorder="1" applyAlignment="1">
      <alignment horizontal="right"/>
    </xf>
    <xf numFmtId="0" fontId="36" fillId="0" borderId="48" xfId="0" applyFont="1" applyFill="1" applyBorder="1"/>
    <xf numFmtId="9" fontId="35" fillId="0" borderId="23" xfId="0" applyNumberFormat="1" applyFont="1" applyFill="1" applyBorder="1" applyAlignment="1">
      <alignment horizontal="right"/>
    </xf>
    <xf numFmtId="6" fontId="35" fillId="0" borderId="5" xfId="0" applyNumberFormat="1" applyFont="1" applyFill="1" applyBorder="1"/>
    <xf numFmtId="0" fontId="36" fillId="0" borderId="3" xfId="0" applyFont="1" applyFill="1" applyBorder="1"/>
    <xf numFmtId="6" fontId="3" fillId="0" borderId="49" xfId="0" applyNumberFormat="1" applyFont="1" applyFill="1" applyBorder="1"/>
    <xf numFmtId="0" fontId="0" fillId="0" borderId="2" xfId="0" applyFill="1" applyBorder="1"/>
    <xf numFmtId="10" fontId="3" fillId="0" borderId="24" xfId="0" applyNumberFormat="1" applyFont="1" applyFill="1" applyBorder="1" applyAlignment="1">
      <alignment horizontal="right"/>
    </xf>
    <xf numFmtId="10" fontId="3" fillId="0" borderId="26" xfId="0" applyNumberFormat="1" applyFont="1" applyFill="1" applyBorder="1" applyAlignment="1">
      <alignment horizontal="right"/>
    </xf>
    <xf numFmtId="6" fontId="3" fillId="0" borderId="22" xfId="0" applyNumberFormat="1" applyFont="1" applyFill="1" applyBorder="1"/>
    <xf numFmtId="0" fontId="7" fillId="0" borderId="22" xfId="0" applyFont="1" applyFill="1" applyBorder="1"/>
    <xf numFmtId="10" fontId="3" fillId="0" borderId="22" xfId="0" applyNumberFormat="1" applyFont="1" applyFill="1" applyBorder="1"/>
    <xf numFmtId="0" fontId="3" fillId="0" borderId="22" xfId="0" applyFont="1" applyFill="1" applyBorder="1"/>
    <xf numFmtId="0" fontId="12" fillId="25" borderId="36" xfId="0" applyFont="1" applyFill="1" applyBorder="1"/>
    <xf numFmtId="6" fontId="12" fillId="25" borderId="37" xfId="0" applyNumberFormat="1" applyFont="1" applyFill="1" applyBorder="1"/>
    <xf numFmtId="0" fontId="12" fillId="25" borderId="50" xfId="0" applyFont="1" applyFill="1" applyBorder="1"/>
    <xf numFmtId="3" fontId="12" fillId="25" borderId="51" xfId="0" applyNumberFormat="1" applyFont="1" applyFill="1" applyBorder="1"/>
    <xf numFmtId="0" fontId="13" fillId="25" borderId="50" xfId="0" applyFont="1" applyFill="1" applyBorder="1"/>
    <xf numFmtId="0" fontId="12" fillId="25" borderId="13" xfId="0" applyFont="1" applyFill="1" applyBorder="1"/>
    <xf numFmtId="6" fontId="12" fillId="25" borderId="14" xfId="0" applyNumberFormat="1" applyFont="1" applyFill="1" applyBorder="1"/>
    <xf numFmtId="9" fontId="12" fillId="25" borderId="14" xfId="0" applyNumberFormat="1" applyFont="1" applyFill="1" applyBorder="1"/>
    <xf numFmtId="0" fontId="12" fillId="25" borderId="15" xfId="0" applyFont="1" applyFill="1" applyBorder="1"/>
    <xf numFmtId="16" fontId="0" fillId="9" borderId="0" xfId="0" applyNumberFormat="1" applyFill="1" applyBorder="1"/>
    <xf numFmtId="0" fontId="3" fillId="26" borderId="9" xfId="0" applyFont="1" applyFill="1" applyBorder="1"/>
    <xf numFmtId="0" fontId="3" fillId="26" borderId="14" xfId="0" applyFont="1" applyFill="1" applyBorder="1"/>
    <xf numFmtId="0" fontId="0" fillId="0" borderId="5" xfId="0" applyFont="1" applyFill="1" applyBorder="1"/>
    <xf numFmtId="9" fontId="3" fillId="0" borderId="24" xfId="0" applyNumberFormat="1" applyFont="1" applyFill="1" applyBorder="1" applyAlignment="1">
      <alignment horizontal="center"/>
    </xf>
    <xf numFmtId="9" fontId="3" fillId="0" borderId="25" xfId="0" applyNumberFormat="1" applyFont="1" applyFill="1" applyBorder="1" applyAlignment="1">
      <alignment horizontal="center"/>
    </xf>
    <xf numFmtId="9" fontId="3" fillId="0" borderId="26" xfId="0" applyNumberFormat="1" applyFont="1" applyFill="1" applyBorder="1" applyAlignment="1">
      <alignment horizontal="center"/>
    </xf>
    <xf numFmtId="9" fontId="3" fillId="0" borderId="29" xfId="0" applyNumberFormat="1" applyFont="1" applyFill="1" applyBorder="1" applyAlignment="1">
      <alignment horizontal="center"/>
    </xf>
    <xf numFmtId="9" fontId="3" fillId="0" borderId="30" xfId="0" applyNumberFormat="1" applyFont="1" applyFill="1" applyBorder="1" applyAlignment="1">
      <alignment horizontal="center"/>
    </xf>
    <xf numFmtId="0" fontId="7" fillId="0" borderId="12" xfId="0" applyFont="1" applyFill="1" applyBorder="1"/>
    <xf numFmtId="10" fontId="3" fillId="0" borderId="12" xfId="0" applyNumberFormat="1" applyFont="1" applyFill="1" applyBorder="1"/>
    <xf numFmtId="0" fontId="35" fillId="0" borderId="5" xfId="0" applyFont="1" applyFill="1" applyBorder="1"/>
    <xf numFmtId="0" fontId="0" fillId="0" borderId="12" xfId="0" applyFont="1" applyFill="1" applyBorder="1"/>
    <xf numFmtId="0" fontId="0" fillId="26" borderId="9" xfId="0" applyFill="1" applyBorder="1"/>
    <xf numFmtId="0" fontId="0" fillId="26" borderId="4" xfId="0" applyFill="1" applyBorder="1"/>
    <xf numFmtId="16" fontId="2" fillId="3" borderId="2" xfId="0" applyNumberFormat="1" applyFont="1" applyFill="1" applyBorder="1"/>
    <xf numFmtId="0" fontId="34" fillId="24" borderId="0" xfId="0" applyFont="1" applyFill="1"/>
    <xf numFmtId="6" fontId="0" fillId="0" borderId="0" xfId="0" applyNumberFormat="1"/>
    <xf numFmtId="0" fontId="0" fillId="26" borderId="2" xfId="0" applyFill="1" applyBorder="1"/>
    <xf numFmtId="0" fontId="0" fillId="22" borderId="9" xfId="0" applyFill="1" applyBorder="1"/>
    <xf numFmtId="0" fontId="0" fillId="0" borderId="1" xfId="0" applyFill="1" applyBorder="1"/>
    <xf numFmtId="10" fontId="3" fillId="0" borderId="7" xfId="0" applyNumberFormat="1" applyFont="1" applyFill="1" applyBorder="1" applyAlignment="1">
      <alignment horizontal="right"/>
    </xf>
    <xf numFmtId="0" fontId="0" fillId="0" borderId="48" xfId="0" applyFill="1" applyBorder="1"/>
    <xf numFmtId="0" fontId="34" fillId="0" borderId="8" xfId="0" applyFont="1" applyFill="1" applyBorder="1"/>
    <xf numFmtId="9" fontId="3" fillId="0" borderId="7" xfId="5" applyFont="1" applyFill="1" applyBorder="1"/>
    <xf numFmtId="0" fontId="7" fillId="0" borderId="52" xfId="0" applyFont="1" applyFill="1" applyBorder="1"/>
    <xf numFmtId="0" fontId="10" fillId="0" borderId="3" xfId="0" applyFont="1" applyFill="1" applyBorder="1"/>
    <xf numFmtId="3" fontId="3" fillId="0" borderId="12" xfId="0" applyNumberFormat="1" applyFont="1" applyFill="1" applyBorder="1"/>
    <xf numFmtId="3" fontId="3" fillId="0" borderId="5" xfId="0" applyNumberFormat="1" applyFont="1" applyFill="1" applyBorder="1"/>
    <xf numFmtId="9" fontId="3" fillId="0" borderId="6" xfId="0" applyNumberFormat="1" applyFont="1" applyFill="1" applyBorder="1"/>
    <xf numFmtId="9" fontId="3" fillId="0" borderId="7" xfId="0" applyNumberFormat="1" applyFont="1" applyFill="1" applyBorder="1"/>
    <xf numFmtId="3" fontId="3" fillId="0" borderId="22" xfId="0" applyNumberFormat="1" applyFont="1" applyFill="1" applyBorder="1"/>
    <xf numFmtId="9" fontId="3" fillId="0" borderId="11" xfId="0" applyNumberFormat="1" applyFont="1" applyFill="1" applyBorder="1"/>
    <xf numFmtId="3" fontId="35" fillId="0" borderId="22" xfId="0" applyNumberFormat="1" applyFont="1" applyFill="1" applyBorder="1"/>
    <xf numFmtId="0" fontId="37" fillId="0" borderId="22" xfId="0" applyFont="1" applyFill="1" applyBorder="1"/>
    <xf numFmtId="9" fontId="35" fillId="0" borderId="11" xfId="0" applyNumberFormat="1" applyFont="1" applyFill="1" applyBorder="1"/>
    <xf numFmtId="10" fontId="2" fillId="0" borderId="12" xfId="0" applyNumberFormat="1" applyFont="1" applyFill="1" applyBorder="1"/>
    <xf numFmtId="0" fontId="0" fillId="5" borderId="9" xfId="0" applyFont="1" applyFill="1" applyBorder="1"/>
    <xf numFmtId="6" fontId="3" fillId="0" borderId="9" xfId="0" applyNumberFormat="1" applyFont="1" applyFill="1" applyBorder="1"/>
    <xf numFmtId="10" fontId="3" fillId="28" borderId="0" xfId="5" applyNumberFormat="1" applyFont="1" applyFill="1"/>
    <xf numFmtId="6" fontId="35" fillId="0" borderId="49" xfId="0" applyNumberFormat="1" applyFont="1" applyFill="1" applyBorder="1"/>
    <xf numFmtId="0" fontId="3" fillId="0" borderId="31" xfId="0" applyFont="1" applyBorder="1"/>
    <xf numFmtId="6" fontId="3" fillId="5" borderId="36" xfId="0" applyNumberFormat="1" applyFont="1" applyFill="1" applyBorder="1"/>
    <xf numFmtId="0" fontId="3" fillId="6" borderId="0" xfId="0" applyFont="1" applyFill="1" applyAlignment="1">
      <alignment horizontal="center" vertical="center" wrapText="1"/>
    </xf>
    <xf numFmtId="0" fontId="3" fillId="25" borderId="36" xfId="0" applyFont="1" applyFill="1" applyBorder="1"/>
    <xf numFmtId="6" fontId="3" fillId="25" borderId="37" xfId="0" applyNumberFormat="1" applyFont="1" applyFill="1" applyBorder="1"/>
    <xf numFmtId="0" fontId="3" fillId="25" borderId="50" xfId="0" applyFont="1" applyFill="1" applyBorder="1"/>
    <xf numFmtId="3" fontId="3" fillId="25" borderId="51" xfId="0" applyNumberFormat="1" applyFont="1" applyFill="1" applyBorder="1"/>
    <xf numFmtId="0" fontId="2" fillId="25" borderId="50" xfId="0" applyFont="1" applyFill="1" applyBorder="1"/>
    <xf numFmtId="0" fontId="3" fillId="25" borderId="13" xfId="0" applyFont="1" applyFill="1" applyBorder="1"/>
    <xf numFmtId="6" fontId="3" fillId="25" borderId="14" xfId="0" applyNumberFormat="1" applyFont="1" applyFill="1" applyBorder="1"/>
    <xf numFmtId="9" fontId="3" fillId="25" borderId="14" xfId="0" applyNumberFormat="1" applyFont="1" applyFill="1" applyBorder="1"/>
    <xf numFmtId="0" fontId="3" fillId="25" borderId="15" xfId="0" applyFont="1" applyFill="1" applyBorder="1"/>
    <xf numFmtId="0" fontId="3" fillId="29" borderId="12" xfId="0" applyFont="1" applyFill="1" applyBorder="1"/>
    <xf numFmtId="0" fontId="3" fillId="29" borderId="9" xfId="0" applyFont="1" applyFill="1" applyBorder="1"/>
    <xf numFmtId="0" fontId="3" fillId="29" borderId="14" xfId="0" applyFont="1" applyFill="1" applyBorder="1"/>
    <xf numFmtId="0" fontId="0" fillId="29" borderId="2" xfId="0" applyFill="1" applyBorder="1"/>
    <xf numFmtId="0" fontId="0" fillId="29" borderId="9" xfId="0" applyFill="1" applyBorder="1"/>
    <xf numFmtId="0" fontId="0" fillId="29" borderId="4" xfId="0" applyFill="1" applyBorder="1"/>
    <xf numFmtId="9" fontId="3" fillId="0" borderId="7" xfId="0" applyNumberFormat="1" applyFont="1" applyFill="1" applyBorder="1" applyAlignment="1">
      <alignment horizontal="center"/>
    </xf>
    <xf numFmtId="0" fontId="0" fillId="0" borderId="37" xfId="0" applyBorder="1"/>
    <xf numFmtId="0" fontId="0" fillId="0" borderId="51" xfId="0" applyBorder="1"/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51" xfId="0" applyBorder="1" applyAlignment="1">
      <alignment horizontal="center"/>
    </xf>
    <xf numFmtId="0" fontId="0" fillId="26" borderId="51" xfId="0" applyFill="1" applyBorder="1"/>
    <xf numFmtId="0" fontId="3" fillId="0" borderId="33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3" fillId="30" borderId="37" xfId="0" applyFont="1" applyFill="1" applyBorder="1"/>
    <xf numFmtId="0" fontId="3" fillId="30" borderId="50" xfId="0" applyFont="1" applyFill="1" applyBorder="1"/>
    <xf numFmtId="3" fontId="35" fillId="0" borderId="12" xfId="0" applyNumberFormat="1" applyFont="1" applyFill="1" applyBorder="1"/>
    <xf numFmtId="0" fontId="37" fillId="0" borderId="12" xfId="0" applyFont="1" applyFill="1" applyBorder="1"/>
    <xf numFmtId="9" fontId="35" fillId="0" borderId="7" xfId="0" applyNumberFormat="1" applyFont="1" applyFill="1" applyBorder="1"/>
    <xf numFmtId="0" fontId="0" fillId="31" borderId="35" xfId="0" applyFill="1" applyBorder="1"/>
    <xf numFmtId="0" fontId="0" fillId="31" borderId="0" xfId="0" applyFill="1"/>
    <xf numFmtId="0" fontId="0" fillId="31" borderId="53" xfId="0" applyFill="1" applyBorder="1"/>
    <xf numFmtId="0" fontId="4" fillId="9" borderId="47" xfId="0" applyFont="1" applyFill="1" applyBorder="1"/>
    <xf numFmtId="0" fontId="0" fillId="9" borderId="10" xfId="0" applyFill="1" applyBorder="1"/>
    <xf numFmtId="10" fontId="3" fillId="0" borderId="11" xfId="0" applyNumberFormat="1" applyFont="1" applyFill="1" applyBorder="1"/>
    <xf numFmtId="0" fontId="7" fillId="0" borderId="32" xfId="0" applyFont="1" applyFill="1" applyBorder="1"/>
    <xf numFmtId="0" fontId="7" fillId="0" borderId="5" xfId="0" applyFont="1" applyFill="1" applyBorder="1"/>
    <xf numFmtId="0" fontId="10" fillId="0" borderId="5" xfId="0" applyFont="1" applyFill="1" applyBorder="1"/>
    <xf numFmtId="0" fontId="7" fillId="0" borderId="0" xfId="3"/>
    <xf numFmtId="0" fontId="7" fillId="19" borderId="0" xfId="3" applyFill="1"/>
    <xf numFmtId="10" fontId="33" fillId="5" borderId="72" xfId="4" applyNumberFormat="1" applyFill="1" applyAlignment="1">
      <alignment horizontal="center"/>
    </xf>
    <xf numFmtId="0" fontId="33" fillId="11" borderId="72" xfId="4" applyFill="1" applyAlignment="1">
      <alignment horizontal="center"/>
    </xf>
    <xf numFmtId="0" fontId="33" fillId="20" borderId="72" xfId="4" applyFill="1" applyAlignment="1">
      <alignment horizontal="center" wrapText="1"/>
    </xf>
    <xf numFmtId="14" fontId="33" fillId="11" borderId="72" xfId="4" applyNumberFormat="1" applyFill="1" applyAlignment="1">
      <alignment horizontal="center"/>
    </xf>
    <xf numFmtId="10" fontId="33" fillId="25" borderId="72" xfId="4" applyNumberFormat="1" applyFill="1" applyAlignment="1">
      <alignment horizontal="center" wrapText="1"/>
    </xf>
    <xf numFmtId="0" fontId="33" fillId="0" borderId="72" xfId="4" applyFill="1" applyAlignment="1">
      <alignment horizontal="center" wrapText="1"/>
    </xf>
    <xf numFmtId="14" fontId="33" fillId="0" borderId="72" xfId="4" applyNumberFormat="1" applyFill="1" applyAlignment="1">
      <alignment horizontal="center" wrapText="1"/>
    </xf>
    <xf numFmtId="0" fontId="33" fillId="20" borderId="72" xfId="4" applyFill="1"/>
    <xf numFmtId="0" fontId="33" fillId="20" borderId="72" xfId="4" applyFill="1" applyAlignment="1">
      <alignment horizontal="center"/>
    </xf>
    <xf numFmtId="0" fontId="24" fillId="0" borderId="0" xfId="6" applyFont="1"/>
    <xf numFmtId="0" fontId="25" fillId="0" borderId="0" xfId="2"/>
    <xf numFmtId="0" fontId="25" fillId="19" borderId="0" xfId="2" applyFill="1"/>
    <xf numFmtId="0" fontId="3" fillId="0" borderId="0" xfId="2" applyFont="1" applyBorder="1"/>
    <xf numFmtId="0" fontId="3" fillId="0" borderId="0" xfId="2" applyFont="1"/>
    <xf numFmtId="0" fontId="3" fillId="19" borderId="0" xfId="2" applyFont="1" applyFill="1" applyBorder="1"/>
    <xf numFmtId="0" fontId="3" fillId="19" borderId="0" xfId="2" applyFont="1" applyFill="1"/>
    <xf numFmtId="49" fontId="23" fillId="19" borderId="0" xfId="2" applyNumberFormat="1" applyFont="1" applyFill="1" applyProtection="1"/>
    <xf numFmtId="49" fontId="22" fillId="19" borderId="0" xfId="2" applyNumberFormat="1" applyFont="1" applyFill="1" applyBorder="1" applyProtection="1"/>
    <xf numFmtId="49" fontId="22" fillId="19" borderId="0" xfId="2" applyNumberFormat="1" applyFont="1" applyFill="1" applyProtection="1"/>
    <xf numFmtId="49" fontId="22" fillId="12" borderId="6" xfId="2" applyNumberFormat="1" applyFont="1" applyFill="1" applyBorder="1" applyAlignment="1" applyProtection="1"/>
    <xf numFmtId="49" fontId="22" fillId="12" borderId="0" xfId="2" applyNumberFormat="1" applyFont="1" applyFill="1" applyBorder="1" applyAlignment="1" applyProtection="1"/>
    <xf numFmtId="49" fontId="22" fillId="12" borderId="3" xfId="2" applyNumberFormat="1" applyFont="1" applyFill="1" applyBorder="1" applyAlignment="1" applyProtection="1"/>
    <xf numFmtId="49" fontId="22" fillId="12" borderId="6" xfId="2" applyNumberFormat="1" applyFont="1" applyFill="1" applyBorder="1" applyAlignment="1" applyProtection="1">
      <alignment horizontal="center"/>
    </xf>
    <xf numFmtId="49" fontId="22" fillId="12" borderId="0" xfId="2" applyNumberFormat="1" applyFont="1" applyFill="1" applyBorder="1" applyAlignment="1" applyProtection="1">
      <alignment horizontal="center"/>
    </xf>
    <xf numFmtId="49" fontId="22" fillId="12" borderId="3" xfId="2" applyNumberFormat="1" applyFont="1" applyFill="1" applyBorder="1" applyProtection="1"/>
    <xf numFmtId="49" fontId="22" fillId="12" borderId="6" xfId="2" applyNumberFormat="1" applyFont="1" applyFill="1" applyBorder="1" applyProtection="1"/>
    <xf numFmtId="49" fontId="22" fillId="12" borderId="14" xfId="2" applyNumberFormat="1" applyFont="1" applyFill="1" applyBorder="1" applyProtection="1"/>
    <xf numFmtId="49" fontId="22" fillId="12" borderId="0" xfId="2" applyNumberFormat="1" applyFont="1" applyFill="1" applyBorder="1" applyProtection="1"/>
    <xf numFmtId="49" fontId="22" fillId="12" borderId="3" xfId="2" applyNumberFormat="1" applyFont="1" applyFill="1" applyBorder="1" applyAlignment="1" applyProtection="1">
      <alignment vertical="top" wrapText="1"/>
    </xf>
    <xf numFmtId="49" fontId="22" fillId="12" borderId="21" xfId="2" applyNumberFormat="1" applyFont="1" applyFill="1" applyBorder="1" applyAlignment="1" applyProtection="1">
      <alignment horizontal="left" vertical="top"/>
    </xf>
    <xf numFmtId="49" fontId="22" fillId="12" borderId="3" xfId="2" applyNumberFormat="1" applyFont="1" applyFill="1" applyBorder="1" applyAlignment="1" applyProtection="1">
      <alignment horizontal="right" vertical="center"/>
    </xf>
    <xf numFmtId="0" fontId="3" fillId="12" borderId="21" xfId="2" applyNumberFormat="1" applyFont="1" applyFill="1" applyBorder="1" applyAlignment="1" applyProtection="1">
      <alignment horizontal="left" vertical="top" wrapText="1"/>
      <protection locked="0"/>
    </xf>
    <xf numFmtId="0" fontId="22" fillId="12" borderId="6" xfId="2" applyNumberFormat="1" applyFont="1" applyFill="1" applyBorder="1" applyAlignment="1" applyProtection="1">
      <alignment horizontal="left" vertical="top" wrapText="1"/>
    </xf>
    <xf numFmtId="0" fontId="22" fillId="12" borderId="0" xfId="2" applyNumberFormat="1" applyFont="1" applyFill="1" applyBorder="1" applyAlignment="1" applyProtection="1">
      <alignment horizontal="left" vertical="top" wrapText="1"/>
    </xf>
    <xf numFmtId="0" fontId="22" fillId="12" borderId="21" xfId="2" applyNumberFormat="1" applyFont="1" applyFill="1" applyBorder="1" applyAlignment="1" applyProtection="1">
      <alignment horizontal="left" vertical="top" wrapText="1"/>
    </xf>
    <xf numFmtId="49" fontId="22" fillId="12" borderId="3" xfId="2" applyNumberFormat="1" applyFont="1" applyFill="1" applyBorder="1" applyAlignment="1" applyProtection="1">
      <alignment vertical="top"/>
    </xf>
    <xf numFmtId="49" fontId="22" fillId="12" borderId="0" xfId="2" applyNumberFormat="1" applyFont="1" applyFill="1" applyBorder="1" applyAlignment="1" applyProtection="1">
      <alignment horizontal="right"/>
    </xf>
    <xf numFmtId="49" fontId="22" fillId="12" borderId="31" xfId="2" applyNumberFormat="1" applyFont="1" applyFill="1" applyBorder="1" applyAlignment="1" applyProtection="1"/>
    <xf numFmtId="49" fontId="22" fillId="0" borderId="36" xfId="2" applyNumberFormat="1" applyFont="1" applyFill="1" applyBorder="1" applyAlignment="1" applyProtection="1"/>
    <xf numFmtId="0" fontId="27" fillId="12" borderId="21" xfId="2" applyNumberFormat="1" applyFont="1" applyFill="1" applyBorder="1" applyAlignment="1" applyProtection="1">
      <alignment horizontal="left" indent="1"/>
      <protection locked="0"/>
    </xf>
    <xf numFmtId="49" fontId="22" fillId="12" borderId="6" xfId="2" applyNumberFormat="1" applyFont="1" applyFill="1" applyBorder="1" applyAlignment="1" applyProtection="1">
      <alignment horizontal="centerContinuous"/>
    </xf>
    <xf numFmtId="49" fontId="22" fillId="12" borderId="0" xfId="2" applyNumberFormat="1" applyFont="1" applyFill="1" applyBorder="1" applyAlignment="1" applyProtection="1">
      <alignment horizontal="centerContinuous"/>
    </xf>
    <xf numFmtId="49" fontId="22" fillId="12" borderId="3" xfId="2" applyNumberFormat="1" applyFont="1" applyFill="1" applyBorder="1" applyAlignment="1" applyProtection="1">
      <alignment horizontal="center"/>
    </xf>
    <xf numFmtId="49" fontId="29" fillId="19" borderId="0" xfId="2" applyNumberFormat="1" applyFont="1" applyFill="1" applyAlignment="1" applyProtection="1">
      <alignment vertical="center"/>
    </xf>
    <xf numFmtId="49" fontId="30" fillId="12" borderId="68" xfId="2" applyNumberFormat="1" applyFont="1" applyFill="1" applyBorder="1" applyAlignment="1" applyProtection="1">
      <alignment horizontal="center" vertical="center"/>
    </xf>
    <xf numFmtId="49" fontId="30" fillId="12" borderId="47" xfId="2" applyNumberFormat="1" applyFont="1" applyFill="1" applyBorder="1" applyAlignment="1" applyProtection="1">
      <alignment horizontal="center" vertical="center"/>
    </xf>
    <xf numFmtId="0" fontId="3" fillId="19" borderId="71" xfId="2" applyFont="1" applyFill="1" applyBorder="1"/>
    <xf numFmtId="0" fontId="12" fillId="26" borderId="33" xfId="0" applyFont="1" applyFill="1" applyBorder="1" applyAlignment="1">
      <alignment horizontal="center" wrapText="1"/>
    </xf>
    <xf numFmtId="0" fontId="0" fillId="26" borderId="34" xfId="0" applyFill="1" applyBorder="1" applyAlignment="1">
      <alignment horizontal="center" wrapText="1"/>
    </xf>
    <xf numFmtId="0" fontId="0" fillId="26" borderId="35" xfId="0" applyFill="1" applyBorder="1" applyAlignment="1">
      <alignment horizontal="center" wrapText="1"/>
    </xf>
    <xf numFmtId="0" fontId="12" fillId="5" borderId="37" xfId="0" applyFont="1" applyFill="1" applyBorder="1" applyAlignment="1">
      <alignment horizontal="left" vertical="center" wrapText="1"/>
    </xf>
    <xf numFmtId="0" fontId="12" fillId="5" borderId="50" xfId="0" applyFont="1" applyFill="1" applyBorder="1" applyAlignment="1">
      <alignment horizontal="left" vertical="center" wrapText="1"/>
    </xf>
    <xf numFmtId="0" fontId="12" fillId="5" borderId="51" xfId="0" applyFont="1" applyFill="1" applyBorder="1" applyAlignment="1">
      <alignment horizontal="left" vertical="center" wrapText="1"/>
    </xf>
    <xf numFmtId="0" fontId="3" fillId="18" borderId="37" xfId="0" applyFont="1" applyFill="1" applyBorder="1" applyAlignment="1">
      <alignment horizontal="center" vertical="center" wrapText="1"/>
    </xf>
    <xf numFmtId="0" fontId="12" fillId="18" borderId="50" xfId="0" applyFont="1" applyFill="1" applyBorder="1" applyAlignment="1">
      <alignment horizontal="center" vertical="center" wrapText="1"/>
    </xf>
    <xf numFmtId="0" fontId="12" fillId="18" borderId="51" xfId="0" applyFont="1" applyFill="1" applyBorder="1" applyAlignment="1">
      <alignment horizontal="center" vertical="center" wrapText="1"/>
    </xf>
    <xf numFmtId="0" fontId="15" fillId="17" borderId="33" xfId="0" applyFont="1" applyFill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wrapText="1"/>
    </xf>
    <xf numFmtId="0" fontId="12" fillId="4" borderId="0" xfId="0" applyFont="1" applyFill="1" applyAlignment="1">
      <alignment horizontal="center" wrapText="1"/>
    </xf>
    <xf numFmtId="0" fontId="12" fillId="4" borderId="39" xfId="0" applyFont="1" applyFill="1" applyBorder="1" applyAlignment="1">
      <alignment horizontal="center" wrapText="1"/>
    </xf>
    <xf numFmtId="0" fontId="12" fillId="10" borderId="31" xfId="0" applyFont="1" applyFill="1" applyBorder="1" applyAlignment="1">
      <alignment horizontal="center" wrapText="1"/>
    </xf>
    <xf numFmtId="0" fontId="12" fillId="10" borderId="0" xfId="0" applyFont="1" applyFill="1" applyAlignment="1">
      <alignment horizontal="center" wrapText="1"/>
    </xf>
    <xf numFmtId="0" fontId="12" fillId="10" borderId="39" xfId="0" applyFont="1" applyFill="1" applyBorder="1" applyAlignment="1">
      <alignment horizontal="center" wrapText="1"/>
    </xf>
    <xf numFmtId="0" fontId="12" fillId="5" borderId="31" xfId="0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2" fillId="5" borderId="39" xfId="0" applyFont="1" applyFill="1" applyBorder="1" applyAlignment="1">
      <alignment horizontal="center"/>
    </xf>
    <xf numFmtId="0" fontId="12" fillId="9" borderId="31" xfId="0" applyFont="1" applyFill="1" applyBorder="1" applyAlignment="1">
      <alignment horizontal="center" vertical="center" wrapText="1"/>
    </xf>
    <xf numFmtId="0" fontId="12" fillId="9" borderId="0" xfId="0" applyFont="1" applyFill="1" applyAlignment="1">
      <alignment horizontal="center" vertical="center" wrapText="1"/>
    </xf>
    <xf numFmtId="0" fontId="12" fillId="9" borderId="39" xfId="0" applyFont="1" applyFill="1" applyBorder="1" applyAlignment="1">
      <alignment horizontal="center" vertical="center" wrapText="1"/>
    </xf>
    <xf numFmtId="0" fontId="3" fillId="26" borderId="33" xfId="0" applyFont="1" applyFill="1" applyBorder="1" applyAlignment="1">
      <alignment horizontal="center" wrapText="1"/>
    </xf>
    <xf numFmtId="0" fontId="3" fillId="5" borderId="37" xfId="0" applyFont="1" applyFill="1" applyBorder="1" applyAlignment="1">
      <alignment horizontal="left" vertical="center" wrapText="1"/>
    </xf>
    <xf numFmtId="0" fontId="3" fillId="5" borderId="50" xfId="0" applyFont="1" applyFill="1" applyBorder="1" applyAlignment="1">
      <alignment horizontal="left" vertical="center" wrapText="1"/>
    </xf>
    <xf numFmtId="0" fontId="3" fillId="5" borderId="51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7" fillId="24" borderId="0" xfId="0" applyFont="1" applyFill="1" applyAlignment="1">
      <alignment horizontal="center" vertical="center" wrapText="1"/>
    </xf>
    <xf numFmtId="0" fontId="0" fillId="24" borderId="0" xfId="0" applyFill="1" applyAlignment="1">
      <alignment horizontal="center" vertical="center" wrapText="1"/>
    </xf>
    <xf numFmtId="8" fontId="17" fillId="0" borderId="54" xfId="0" applyNumberFormat="1" applyFont="1" applyFill="1" applyBorder="1" applyAlignment="1">
      <alignment horizontal="right" vertical="center" wrapText="1"/>
    </xf>
    <xf numFmtId="8" fontId="17" fillId="0" borderId="55" xfId="0" applyNumberFormat="1" applyFont="1" applyFill="1" applyBorder="1" applyAlignment="1">
      <alignment horizontal="right" vertical="center" wrapText="1"/>
    </xf>
    <xf numFmtId="8" fontId="17" fillId="0" borderId="56" xfId="0" applyNumberFormat="1" applyFont="1" applyFill="1" applyBorder="1" applyAlignment="1">
      <alignment horizontal="right" vertical="center" wrapText="1"/>
    </xf>
    <xf numFmtId="8" fontId="17" fillId="0" borderId="57" xfId="0" applyNumberFormat="1" applyFont="1" applyFill="1" applyBorder="1" applyAlignment="1">
      <alignment horizontal="right" vertical="center" wrapText="1"/>
    </xf>
    <xf numFmtId="8" fontId="17" fillId="0" borderId="34" xfId="0" applyNumberFormat="1" applyFont="1" applyFill="1" applyBorder="1" applyAlignment="1">
      <alignment horizontal="right" vertical="center" wrapText="1"/>
    </xf>
    <xf numFmtId="8" fontId="17" fillId="0" borderId="58" xfId="0" applyNumberFormat="1" applyFont="1" applyFill="1" applyBorder="1" applyAlignment="1">
      <alignment horizontal="right" vertical="center" wrapText="1"/>
    </xf>
    <xf numFmtId="0" fontId="28" fillId="21" borderId="33" xfId="2" applyFont="1" applyFill="1" applyBorder="1" applyAlignment="1">
      <alignment horizontal="center" wrapText="1"/>
    </xf>
    <xf numFmtId="0" fontId="25" fillId="0" borderId="34" xfId="2" applyBorder="1"/>
    <xf numFmtId="0" fontId="25" fillId="0" borderId="35" xfId="2" applyBorder="1"/>
    <xf numFmtId="0" fontId="25" fillId="0" borderId="31" xfId="2" applyBorder="1"/>
    <xf numFmtId="0" fontId="25" fillId="0" borderId="0" xfId="2"/>
    <xf numFmtId="0" fontId="25" fillId="0" borderId="39" xfId="2" applyBorder="1"/>
    <xf numFmtId="0" fontId="25" fillId="0" borderId="13" xfId="2" applyBorder="1"/>
    <xf numFmtId="0" fontId="25" fillId="0" borderId="14" xfId="2" applyBorder="1"/>
    <xf numFmtId="0" fontId="25" fillId="0" borderId="15" xfId="2" applyBorder="1"/>
    <xf numFmtId="49" fontId="30" fillId="12" borderId="1" xfId="2" applyNumberFormat="1" applyFont="1" applyFill="1" applyBorder="1" applyAlignment="1" applyProtection="1">
      <alignment horizontal="center" vertical="center"/>
    </xf>
    <xf numFmtId="49" fontId="30" fillId="12" borderId="2" xfId="2" applyNumberFormat="1" applyFont="1" applyFill="1" applyBorder="1" applyAlignment="1" applyProtection="1">
      <alignment horizontal="center" vertical="center"/>
    </xf>
    <xf numFmtId="49" fontId="30" fillId="12" borderId="70" xfId="2" applyNumberFormat="1" applyFont="1" applyFill="1" applyBorder="1" applyAlignment="1" applyProtection="1">
      <alignment horizontal="center" vertical="center"/>
    </xf>
    <xf numFmtId="49" fontId="30" fillId="12" borderId="69" xfId="2" applyNumberFormat="1" applyFont="1" applyFill="1" applyBorder="1" applyAlignment="1" applyProtection="1">
      <alignment horizontal="center" vertical="center"/>
    </xf>
    <xf numFmtId="49" fontId="22" fillId="12" borderId="3" xfId="2" applyNumberFormat="1" applyFont="1" applyFill="1" applyBorder="1" applyAlignment="1" applyProtection="1">
      <alignment horizontal="right"/>
    </xf>
    <xf numFmtId="49" fontId="22" fillId="12" borderId="67" xfId="2" applyNumberFormat="1" applyFont="1" applyFill="1" applyBorder="1" applyAlignment="1" applyProtection="1">
      <alignment horizontal="right"/>
    </xf>
    <xf numFmtId="0" fontId="22" fillId="0" borderId="60" xfId="2" applyNumberFormat="1" applyFont="1" applyFill="1" applyBorder="1" applyAlignment="1" applyProtection="1">
      <alignment horizontal="left"/>
      <protection locked="0"/>
    </xf>
    <xf numFmtId="0" fontId="22" fillId="0" borderId="59" xfId="2" applyNumberFormat="1" applyFont="1" applyFill="1" applyBorder="1" applyAlignment="1" applyProtection="1">
      <alignment horizontal="left"/>
      <protection locked="0"/>
    </xf>
    <xf numFmtId="0" fontId="22" fillId="0" borderId="66" xfId="2" applyNumberFormat="1" applyFont="1" applyFill="1" applyBorder="1" applyAlignment="1" applyProtection="1">
      <alignment horizontal="left"/>
      <protection locked="0"/>
    </xf>
    <xf numFmtId="49" fontId="22" fillId="12" borderId="63" xfId="2" applyNumberFormat="1" applyFont="1" applyFill="1" applyBorder="1" applyAlignment="1" applyProtection="1">
      <alignment horizontal="right"/>
    </xf>
    <xf numFmtId="49" fontId="22" fillId="12" borderId="39" xfId="2" applyNumberFormat="1" applyFont="1" applyFill="1" applyBorder="1" applyAlignment="1" applyProtection="1">
      <alignment horizontal="right"/>
    </xf>
    <xf numFmtId="0" fontId="22" fillId="0" borderId="37" xfId="2" applyNumberFormat="1" applyFont="1" applyFill="1" applyBorder="1" applyAlignment="1" applyProtection="1">
      <alignment horizontal="left" indent="1"/>
      <protection locked="0"/>
    </xf>
    <xf numFmtId="0" fontId="27" fillId="0" borderId="50" xfId="2" applyNumberFormat="1" applyFont="1" applyFill="1" applyBorder="1" applyAlignment="1" applyProtection="1">
      <alignment horizontal="left" indent="1"/>
      <protection locked="0"/>
    </xf>
    <xf numFmtId="0" fontId="22" fillId="0" borderId="3" xfId="2" applyNumberFormat="1" applyFont="1" applyFill="1" applyBorder="1" applyAlignment="1" applyProtection="1">
      <alignment horizontal="left" vertical="top" wrapText="1"/>
      <protection locked="0"/>
    </xf>
    <xf numFmtId="0" fontId="22" fillId="0" borderId="0" xfId="2" applyNumberFormat="1" applyFont="1" applyFill="1" applyBorder="1" applyAlignment="1" applyProtection="1">
      <alignment horizontal="left" vertical="top" wrapText="1"/>
      <protection locked="0"/>
    </xf>
    <xf numFmtId="0" fontId="22" fillId="0" borderId="6" xfId="2" applyNumberFormat="1" applyFont="1" applyFill="1" applyBorder="1" applyAlignment="1" applyProtection="1">
      <alignment horizontal="left" vertical="top" wrapText="1"/>
      <protection locked="0"/>
    </xf>
    <xf numFmtId="0" fontId="22" fillId="0" borderId="10" xfId="2" applyNumberFormat="1" applyFont="1" applyFill="1" applyBorder="1" applyAlignment="1" applyProtection="1">
      <alignment horizontal="left" vertical="top" wrapText="1"/>
      <protection locked="0"/>
    </xf>
    <xf numFmtId="0" fontId="22" fillId="0" borderId="4" xfId="2" applyNumberFormat="1" applyFont="1" applyFill="1" applyBorder="1" applyAlignment="1" applyProtection="1">
      <alignment horizontal="left" vertical="top" wrapText="1"/>
      <protection locked="0"/>
    </xf>
    <xf numFmtId="0" fontId="22" fillId="0" borderId="11" xfId="2" applyNumberFormat="1" applyFont="1" applyFill="1" applyBorder="1" applyAlignment="1" applyProtection="1">
      <alignment horizontal="left" vertical="top" wrapText="1"/>
      <protection locked="0"/>
    </xf>
    <xf numFmtId="49" fontId="22" fillId="12" borderId="0" xfId="2" applyNumberFormat="1" applyFont="1" applyFill="1" applyBorder="1" applyAlignment="1" applyProtection="1">
      <alignment horizontal="right"/>
    </xf>
    <xf numFmtId="0" fontId="22" fillId="0" borderId="65" xfId="2" applyNumberFormat="1" applyFont="1" applyFill="1" applyBorder="1" applyAlignment="1" applyProtection="1">
      <alignment horizontal="left" vertical="top" wrapText="1"/>
    </xf>
    <xf numFmtId="0" fontId="22" fillId="0" borderId="64" xfId="2" applyNumberFormat="1" applyFont="1" applyFill="1" applyBorder="1" applyAlignment="1" applyProtection="1">
      <alignment horizontal="left" vertical="top" wrapText="1"/>
    </xf>
    <xf numFmtId="0" fontId="22" fillId="0" borderId="63" xfId="2" applyNumberFormat="1" applyFont="1" applyFill="1" applyBorder="1" applyAlignment="1" applyProtection="1">
      <alignment horizontal="left" vertical="top" wrapText="1"/>
    </xf>
    <xf numFmtId="0" fontId="22" fillId="0" borderId="0" xfId="2" applyNumberFormat="1" applyFont="1" applyFill="1" applyBorder="1" applyAlignment="1" applyProtection="1">
      <alignment horizontal="left" vertical="top" wrapText="1"/>
    </xf>
    <xf numFmtId="0" fontId="22" fillId="0" borderId="62" xfId="2" applyNumberFormat="1" applyFont="1" applyFill="1" applyBorder="1" applyAlignment="1" applyProtection="1">
      <alignment horizontal="left" vertical="top" wrapText="1"/>
    </xf>
    <xf numFmtId="0" fontId="22" fillId="0" borderId="61" xfId="2" applyNumberFormat="1" applyFont="1" applyFill="1" applyBorder="1" applyAlignment="1" applyProtection="1">
      <alignment horizontal="left" vertical="top" wrapText="1"/>
    </xf>
    <xf numFmtId="0" fontId="22" fillId="0" borderId="65" xfId="2" quotePrefix="1" applyNumberFormat="1" applyFont="1" applyFill="1" applyBorder="1" applyAlignment="1" applyProtection="1">
      <alignment horizontal="left" vertical="top" wrapText="1"/>
    </xf>
    <xf numFmtId="0" fontId="22" fillId="0" borderId="60" xfId="2" applyNumberFormat="1" applyFont="1" applyFill="1" applyBorder="1" applyAlignment="1" applyProtection="1">
      <alignment horizontal="left" vertical="top" wrapText="1"/>
      <protection locked="0"/>
    </xf>
    <xf numFmtId="0" fontId="3" fillId="0" borderId="59" xfId="2" applyNumberFormat="1" applyFont="1" applyFill="1" applyBorder="1" applyAlignment="1" applyProtection="1">
      <alignment horizontal="left" vertical="top" wrapText="1"/>
      <protection locked="0"/>
    </xf>
    <xf numFmtId="49" fontId="22" fillId="0" borderId="33" xfId="2" applyNumberFormat="1" applyFont="1" applyFill="1" applyBorder="1" applyAlignment="1" applyProtection="1">
      <alignment horizontal="left" vertical="top"/>
    </xf>
    <xf numFmtId="49" fontId="22" fillId="0" borderId="34" xfId="2" applyNumberFormat="1" applyFont="1" applyFill="1" applyBorder="1" applyAlignment="1" applyProtection="1">
      <alignment horizontal="left" vertical="top"/>
    </xf>
    <xf numFmtId="49" fontId="22" fillId="0" borderId="13" xfId="2" applyNumberFormat="1" applyFont="1" applyFill="1" applyBorder="1" applyAlignment="1" applyProtection="1">
      <alignment horizontal="left" vertical="top"/>
    </xf>
    <xf numFmtId="49" fontId="22" fillId="0" borderId="14" xfId="2" applyNumberFormat="1" applyFont="1" applyFill="1" applyBorder="1" applyAlignment="1" applyProtection="1">
      <alignment horizontal="left" vertical="top"/>
    </xf>
    <xf numFmtId="49" fontId="22" fillId="0" borderId="37" xfId="2" applyNumberFormat="1" applyFont="1" applyFill="1" applyBorder="1" applyAlignment="1" applyProtection="1">
      <alignment horizontal="justify" vertical="top"/>
    </xf>
    <xf numFmtId="49" fontId="22" fillId="0" borderId="50" xfId="2" applyNumberFormat="1" applyFont="1" applyFill="1" applyBorder="1" applyAlignment="1" applyProtection="1">
      <alignment horizontal="justify" vertical="top"/>
    </xf>
    <xf numFmtId="49" fontId="22" fillId="0" borderId="51" xfId="2" applyNumberFormat="1" applyFont="1" applyFill="1" applyBorder="1" applyAlignment="1" applyProtection="1">
      <alignment horizontal="justify" vertical="top"/>
    </xf>
    <xf numFmtId="49" fontId="22" fillId="0" borderId="31" xfId="2" applyNumberFormat="1" applyFont="1" applyFill="1" applyBorder="1" applyAlignment="1" applyProtection="1">
      <alignment horizontal="left" vertical="top"/>
    </xf>
    <xf numFmtId="49" fontId="22" fillId="0" borderId="0" xfId="2" applyNumberFormat="1" applyFont="1" applyFill="1" applyBorder="1" applyAlignment="1" applyProtection="1">
      <alignment horizontal="left" vertical="top"/>
    </xf>
    <xf numFmtId="49" fontId="22" fillId="12" borderId="3" xfId="2" applyNumberFormat="1" applyFont="1" applyFill="1" applyBorder="1" applyAlignment="1" applyProtection="1"/>
    <xf numFmtId="49" fontId="22" fillId="12" borderId="0" xfId="2" applyNumberFormat="1" applyFont="1" applyFill="1" applyBorder="1" applyAlignment="1" applyProtection="1"/>
    <xf numFmtId="0" fontId="3" fillId="25" borderId="12" xfId="0" applyFont="1" applyFill="1" applyBorder="1"/>
    <xf numFmtId="0" fontId="3" fillId="32" borderId="5" xfId="0" applyFont="1" applyFill="1" applyBorder="1"/>
    <xf numFmtId="6" fontId="3" fillId="32" borderId="12" xfId="0" applyNumberFormat="1" applyFont="1" applyFill="1" applyBorder="1"/>
    <xf numFmtId="6" fontId="3" fillId="26" borderId="22" xfId="0" applyNumberFormat="1" applyFont="1" applyFill="1" applyBorder="1"/>
    <xf numFmtId="9" fontId="3" fillId="0" borderId="5" xfId="0" applyNumberFormat="1" applyFont="1" applyFill="1" applyBorder="1"/>
  </cellXfs>
  <cellStyles count="7">
    <cellStyle name="Currency" xfId="1" builtinId="4"/>
    <cellStyle name="Normal" xfId="0" builtinId="0"/>
    <cellStyle name="Normal 2" xfId="2"/>
    <cellStyle name="Normal 4" xfId="3"/>
    <cellStyle name="Output 2" xfId="4"/>
    <cellStyle name="Percent" xfId="5" builtinId="5"/>
    <cellStyle name="Title 2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76"/>
  <sheetViews>
    <sheetView zoomScale="125" workbookViewId="0">
      <selection activeCell="C6" sqref="C6"/>
    </sheetView>
  </sheetViews>
  <sheetFormatPr defaultColWidth="8.85546875" defaultRowHeight="12.75"/>
  <cols>
    <col min="1" max="1" width="8.85546875" style="342" customWidth="1"/>
    <col min="2" max="2" width="12.42578125" style="341" customWidth="1"/>
    <col min="3" max="3" width="10.42578125" style="341" customWidth="1"/>
    <col min="4" max="8" width="15.7109375" style="341" customWidth="1"/>
    <col min="9" max="10" width="8.85546875" style="341"/>
    <col min="11" max="45" width="8.85546875" style="342" customWidth="1"/>
    <col min="46" max="16384" width="8.85546875" style="341"/>
  </cols>
  <sheetData>
    <row r="1" spans="2:10" s="342" customFormat="1"/>
    <row r="2" spans="2:10">
      <c r="B2" s="342"/>
      <c r="C2" s="342"/>
      <c r="D2" s="342"/>
      <c r="E2" s="342"/>
      <c r="F2" s="342"/>
      <c r="G2" s="342"/>
      <c r="H2" s="342"/>
      <c r="I2" s="342"/>
      <c r="J2" s="342"/>
    </row>
    <row r="3" spans="2:10" ht="22.5">
      <c r="B3" s="352" t="s">
        <v>250</v>
      </c>
      <c r="H3" s="342"/>
      <c r="I3" s="342"/>
      <c r="J3" s="342"/>
    </row>
    <row r="4" spans="2:10" ht="15">
      <c r="B4" s="350" t="s">
        <v>278</v>
      </c>
      <c r="C4" s="350"/>
      <c r="D4" s="350"/>
      <c r="E4" s="351" t="s">
        <v>249</v>
      </c>
      <c r="F4" s="350"/>
      <c r="G4" s="350"/>
      <c r="H4" s="342"/>
      <c r="I4" s="342"/>
      <c r="J4" s="342"/>
    </row>
    <row r="5" spans="2:10" ht="14.1" customHeight="1">
      <c r="B5" s="345" t="s">
        <v>248</v>
      </c>
      <c r="C5" s="345" t="s">
        <v>247</v>
      </c>
      <c r="D5" s="345" t="s">
        <v>246</v>
      </c>
      <c r="E5" s="345" t="s">
        <v>245</v>
      </c>
      <c r="F5" s="345" t="s">
        <v>244</v>
      </c>
      <c r="G5" s="345" t="s">
        <v>243</v>
      </c>
      <c r="H5" s="342"/>
      <c r="I5" s="342"/>
      <c r="J5" s="342"/>
    </row>
    <row r="6" spans="2:10" ht="15.75" customHeight="1">
      <c r="B6" s="349">
        <v>43889</v>
      </c>
      <c r="C6" s="345"/>
      <c r="D6" s="348"/>
      <c r="E6" s="348"/>
      <c r="F6" s="348"/>
      <c r="G6" s="347" t="e">
        <f t="shared" ref="G6:G21" si="0">D6/C6</f>
        <v>#DIV/0!</v>
      </c>
      <c r="H6" s="342"/>
      <c r="I6" s="342"/>
      <c r="J6" s="342"/>
    </row>
    <row r="7" spans="2:10" ht="15.75" customHeight="1">
      <c r="B7" s="349"/>
      <c r="C7" s="345"/>
      <c r="D7" s="348"/>
      <c r="E7" s="348"/>
      <c r="F7" s="348"/>
      <c r="G7" s="347" t="e">
        <f t="shared" si="0"/>
        <v>#DIV/0!</v>
      </c>
      <c r="H7" s="342"/>
      <c r="I7" s="342"/>
      <c r="J7" s="342"/>
    </row>
    <row r="8" spans="2:10" ht="15.75" customHeight="1">
      <c r="B8" s="349"/>
      <c r="C8" s="345"/>
      <c r="D8" s="348"/>
      <c r="E8" s="348"/>
      <c r="F8" s="348"/>
      <c r="G8" s="347" t="e">
        <f t="shared" si="0"/>
        <v>#DIV/0!</v>
      </c>
      <c r="H8" s="342"/>
      <c r="I8" s="342"/>
      <c r="J8" s="342"/>
    </row>
    <row r="9" spans="2:10" ht="15.75" customHeight="1">
      <c r="B9" s="349"/>
      <c r="C9" s="345"/>
      <c r="D9" s="348"/>
      <c r="E9" s="348"/>
      <c r="F9" s="348"/>
      <c r="G9" s="347" t="e">
        <f t="shared" si="0"/>
        <v>#DIV/0!</v>
      </c>
      <c r="H9" s="342"/>
      <c r="I9" s="342"/>
      <c r="J9" s="342"/>
    </row>
    <row r="10" spans="2:10" ht="15.75" customHeight="1">
      <c r="B10" s="349"/>
      <c r="C10" s="345"/>
      <c r="D10" s="348"/>
      <c r="E10" s="348"/>
      <c r="F10" s="348"/>
      <c r="G10" s="347" t="e">
        <f t="shared" si="0"/>
        <v>#DIV/0!</v>
      </c>
      <c r="H10" s="342"/>
      <c r="I10" s="342"/>
      <c r="J10" s="342"/>
    </row>
    <row r="11" spans="2:10" ht="15.75" customHeight="1">
      <c r="B11" s="349"/>
      <c r="C11" s="345"/>
      <c r="D11" s="348"/>
      <c r="E11" s="348"/>
      <c r="F11" s="348"/>
      <c r="G11" s="347" t="e">
        <f t="shared" si="0"/>
        <v>#DIV/0!</v>
      </c>
      <c r="H11" s="342"/>
      <c r="I11" s="342"/>
      <c r="J11" s="342"/>
    </row>
    <row r="12" spans="2:10" ht="15.75" customHeight="1">
      <c r="B12" s="349"/>
      <c r="C12" s="345"/>
      <c r="D12" s="348"/>
      <c r="E12" s="348"/>
      <c r="F12" s="348"/>
      <c r="G12" s="347" t="e">
        <f t="shared" si="0"/>
        <v>#DIV/0!</v>
      </c>
      <c r="H12" s="342"/>
      <c r="I12" s="342"/>
      <c r="J12" s="342"/>
    </row>
    <row r="13" spans="2:10" ht="15.75" customHeight="1">
      <c r="B13" s="349"/>
      <c r="C13" s="345"/>
      <c r="D13" s="348"/>
      <c r="E13" s="348"/>
      <c r="F13" s="348"/>
      <c r="G13" s="347" t="e">
        <f t="shared" si="0"/>
        <v>#DIV/0!</v>
      </c>
      <c r="H13" s="342"/>
      <c r="I13" s="342"/>
      <c r="J13" s="342"/>
    </row>
    <row r="14" spans="2:10" ht="15.75" customHeight="1">
      <c r="B14" s="349"/>
      <c r="C14" s="345"/>
      <c r="D14" s="348"/>
      <c r="E14" s="348"/>
      <c r="F14" s="348"/>
      <c r="G14" s="347" t="e">
        <f t="shared" si="0"/>
        <v>#DIV/0!</v>
      </c>
      <c r="H14" s="342"/>
      <c r="I14" s="342"/>
      <c r="J14" s="342"/>
    </row>
    <row r="15" spans="2:10" ht="15.75" customHeight="1">
      <c r="B15" s="349"/>
      <c r="C15" s="345"/>
      <c r="D15" s="348"/>
      <c r="E15" s="348"/>
      <c r="F15" s="348"/>
      <c r="G15" s="347" t="e">
        <f t="shared" si="0"/>
        <v>#DIV/0!</v>
      </c>
      <c r="H15" s="342"/>
      <c r="I15" s="342"/>
      <c r="J15" s="342"/>
    </row>
    <row r="16" spans="2:10" ht="15.75" customHeight="1">
      <c r="B16" s="349"/>
      <c r="C16" s="345"/>
      <c r="D16" s="348"/>
      <c r="E16" s="348"/>
      <c r="F16" s="348"/>
      <c r="G16" s="347" t="e">
        <f t="shared" si="0"/>
        <v>#DIV/0!</v>
      </c>
      <c r="H16" s="342"/>
      <c r="I16" s="342"/>
      <c r="J16" s="342"/>
    </row>
    <row r="17" spans="2:10" ht="15.75" customHeight="1">
      <c r="B17" s="349"/>
      <c r="C17" s="345"/>
      <c r="D17" s="348"/>
      <c r="E17" s="348"/>
      <c r="F17" s="348"/>
      <c r="G17" s="347" t="e">
        <f t="shared" si="0"/>
        <v>#DIV/0!</v>
      </c>
      <c r="H17" s="342"/>
      <c r="I17" s="342"/>
      <c r="J17" s="342"/>
    </row>
    <row r="18" spans="2:10" ht="15.75" customHeight="1">
      <c r="B18" s="349"/>
      <c r="C18" s="345"/>
      <c r="D18" s="348"/>
      <c r="E18" s="348"/>
      <c r="F18" s="348"/>
      <c r="G18" s="347" t="e">
        <f t="shared" si="0"/>
        <v>#DIV/0!</v>
      </c>
      <c r="H18" s="342"/>
      <c r="I18" s="342"/>
      <c r="J18" s="342"/>
    </row>
    <row r="19" spans="2:10" ht="15.75" customHeight="1">
      <c r="B19" s="346"/>
      <c r="C19" s="345"/>
      <c r="D19" s="344"/>
      <c r="E19" s="344"/>
      <c r="F19" s="344"/>
      <c r="G19" s="343" t="e">
        <f t="shared" si="0"/>
        <v>#DIV/0!</v>
      </c>
      <c r="H19" s="342"/>
      <c r="I19" s="342"/>
      <c r="J19" s="342"/>
    </row>
    <row r="20" spans="2:10" ht="15.75" customHeight="1">
      <c r="B20" s="346"/>
      <c r="C20" s="345"/>
      <c r="D20" s="344"/>
      <c r="E20" s="344"/>
      <c r="F20" s="344"/>
      <c r="G20" s="343" t="e">
        <f t="shared" si="0"/>
        <v>#DIV/0!</v>
      </c>
      <c r="H20" s="342"/>
      <c r="I20" s="342"/>
      <c r="J20" s="342"/>
    </row>
    <row r="21" spans="2:10" ht="15.75" customHeight="1">
      <c r="B21" s="346" t="s">
        <v>242</v>
      </c>
      <c r="C21" s="345">
        <f>SUM(C6:C20)</f>
        <v>0</v>
      </c>
      <c r="D21" s="344">
        <f>SUM(D6:D20)</f>
        <v>0</v>
      </c>
      <c r="E21" s="344">
        <f>SUM(E6:E20)</f>
        <v>0</v>
      </c>
      <c r="F21" s="344">
        <f>SUM(F6:F20)</f>
        <v>0</v>
      </c>
      <c r="G21" s="343" t="e">
        <f t="shared" si="0"/>
        <v>#DIV/0!</v>
      </c>
      <c r="H21" s="342"/>
      <c r="I21" s="342"/>
      <c r="J21" s="342"/>
    </row>
    <row r="22" spans="2:10" ht="12.75" customHeight="1">
      <c r="B22" s="342"/>
      <c r="C22" s="342"/>
      <c r="D22" s="342">
        <f>SUM(D6:D20)</f>
        <v>0</v>
      </c>
      <c r="E22" s="342"/>
      <c r="F22" s="342"/>
      <c r="G22" s="342"/>
      <c r="H22" s="342"/>
      <c r="I22" s="342"/>
      <c r="J22" s="342"/>
    </row>
    <row r="23" spans="2:10" s="342" customFormat="1" ht="69" customHeight="1"/>
    <row r="24" spans="2:10" s="342" customFormat="1" ht="69" customHeight="1"/>
    <row r="25" spans="2:10" s="342" customFormat="1" ht="69" customHeight="1"/>
    <row r="26" spans="2:10" s="342" customFormat="1" ht="69" customHeight="1"/>
    <row r="27" spans="2:10" s="342" customFormat="1" ht="69" customHeight="1"/>
    <row r="28" spans="2:10" s="342" customFormat="1" ht="69" customHeight="1"/>
    <row r="29" spans="2:10" s="342" customFormat="1" ht="69" customHeight="1"/>
    <row r="30" spans="2:10" s="342" customFormat="1" ht="69" customHeight="1"/>
    <row r="31" spans="2:10" s="342" customFormat="1" ht="69" customHeight="1"/>
    <row r="32" spans="2:10" s="342" customFormat="1" ht="69" customHeight="1"/>
    <row r="33" s="342" customFormat="1" ht="69" customHeight="1"/>
    <row r="34" s="342" customFormat="1" ht="69" customHeight="1"/>
    <row r="35" s="342" customFormat="1" ht="69" customHeight="1"/>
    <row r="36" s="342" customFormat="1" ht="69" customHeight="1"/>
    <row r="37" s="342" customFormat="1" ht="69" customHeight="1"/>
    <row r="38" s="342" customFormat="1" ht="69" customHeight="1"/>
    <row r="39" s="342" customFormat="1" ht="69" customHeight="1"/>
    <row r="40" s="342" customFormat="1" ht="69" customHeight="1"/>
    <row r="41" s="342" customFormat="1" ht="69" customHeight="1"/>
    <row r="42" s="342" customFormat="1" ht="69" customHeight="1"/>
    <row r="43" s="342" customFormat="1" ht="69" customHeight="1"/>
    <row r="44" s="342" customFormat="1" ht="69" customHeight="1"/>
    <row r="45" s="342" customFormat="1" ht="69" customHeight="1"/>
    <row r="46" s="342" customFormat="1" ht="69" customHeight="1"/>
    <row r="47" s="342" customFormat="1" ht="69" customHeight="1"/>
    <row r="48" s="342" customFormat="1" ht="69" customHeight="1"/>
    <row r="49" s="342" customFormat="1" ht="69" customHeight="1"/>
    <row r="50" s="342" customFormat="1" ht="69" customHeight="1"/>
    <row r="51" s="342" customFormat="1" ht="69" customHeight="1"/>
    <row r="52" s="342" customFormat="1" ht="69" customHeight="1"/>
    <row r="53" s="342" customFormat="1" ht="69" customHeight="1"/>
    <row r="54" s="342" customFormat="1" ht="69" customHeight="1"/>
    <row r="55" s="342" customFormat="1" ht="69" customHeight="1"/>
    <row r="56" s="342" customFormat="1" ht="69" customHeight="1"/>
    <row r="57" s="342" customFormat="1" ht="69" customHeight="1"/>
    <row r="58" s="342" customFormat="1" ht="69" customHeight="1"/>
    <row r="59" s="342" customFormat="1" ht="69" customHeight="1"/>
    <row r="60" s="342" customFormat="1" ht="69" customHeight="1"/>
    <row r="61" s="342" customFormat="1" ht="69" customHeight="1"/>
    <row r="62" s="342" customFormat="1" ht="69" customHeight="1"/>
    <row r="63" s="342" customFormat="1" ht="69" customHeight="1"/>
    <row r="64" s="342" customFormat="1" ht="69" customHeight="1"/>
    <row r="65" s="342" customFormat="1" ht="69" customHeight="1"/>
    <row r="66" s="342" customFormat="1" ht="69" customHeight="1"/>
    <row r="67" s="342" customFormat="1" ht="69" customHeight="1"/>
    <row r="68" s="342" customFormat="1" ht="69" customHeight="1"/>
    <row r="69" s="342" customFormat="1" ht="69" customHeight="1"/>
    <row r="70" s="342" customFormat="1" ht="69" customHeight="1"/>
    <row r="71" s="342" customFormat="1" ht="69" customHeight="1"/>
    <row r="72" s="342" customFormat="1" ht="69" customHeight="1"/>
    <row r="73" s="342" customFormat="1" ht="69" customHeight="1"/>
    <row r="74" s="342" customFormat="1" ht="69" customHeight="1"/>
    <row r="75" s="342" customFormat="1" ht="69" customHeight="1"/>
    <row r="76" s="342" customFormat="1" ht="69" customHeight="1"/>
    <row r="77" s="342" customFormat="1" ht="69" customHeight="1"/>
    <row r="78" s="342" customFormat="1" ht="69" customHeight="1"/>
    <row r="79" s="342" customFormat="1" ht="69" customHeight="1"/>
    <row r="80" s="342" customFormat="1" ht="69" customHeight="1"/>
    <row r="81" s="342" customFormat="1" ht="69" customHeight="1"/>
    <row r="82" s="342" customFormat="1" ht="69" customHeight="1"/>
    <row r="83" s="342" customFormat="1" ht="69" customHeight="1"/>
    <row r="84" s="342" customFormat="1" ht="69" customHeight="1"/>
    <row r="85" s="342" customFormat="1" ht="69" customHeight="1"/>
    <row r="86" s="342" customFormat="1" ht="69" customHeight="1"/>
    <row r="87" s="342" customFormat="1" ht="69" customHeight="1"/>
    <row r="88" s="342" customFormat="1" ht="69" customHeight="1"/>
    <row r="89" s="342" customFormat="1" ht="69" customHeight="1"/>
    <row r="90" s="342" customFormat="1" ht="69" customHeight="1"/>
    <row r="91" s="342" customFormat="1" ht="69" customHeight="1"/>
    <row r="92" s="342" customFormat="1" ht="69" customHeight="1"/>
    <row r="93" s="342" customFormat="1" ht="69" customHeight="1"/>
    <row r="94" s="342" customFormat="1" ht="69" customHeight="1"/>
    <row r="95" s="342" customFormat="1" ht="69" customHeight="1"/>
    <row r="96" s="342" customFormat="1" ht="69" customHeight="1"/>
    <row r="97" s="342" customFormat="1" ht="69" customHeight="1"/>
    <row r="98" s="342" customFormat="1" ht="69" customHeight="1"/>
    <row r="99" s="342" customFormat="1" ht="69" customHeight="1"/>
    <row r="100" s="342" customFormat="1" ht="69" customHeight="1"/>
    <row r="101" s="342" customFormat="1" ht="69" customHeight="1"/>
    <row r="102" s="342" customFormat="1" ht="69" customHeight="1"/>
    <row r="103" s="342" customFormat="1" ht="69" customHeight="1"/>
    <row r="104" s="342" customFormat="1" ht="69" customHeight="1"/>
    <row r="105" s="342" customFormat="1" ht="69" customHeight="1"/>
    <row r="106" s="342" customFormat="1" ht="69" customHeight="1"/>
    <row r="107" s="342" customFormat="1" ht="69" customHeight="1"/>
    <row r="108" s="342" customFormat="1" ht="69" customHeight="1"/>
    <row r="109" s="342" customFormat="1" ht="69" customHeight="1"/>
    <row r="110" s="342" customFormat="1" ht="69" customHeight="1"/>
    <row r="111" s="342" customFormat="1" ht="69" customHeight="1"/>
    <row r="112" s="342" customFormat="1" ht="69" customHeight="1"/>
    <row r="113" s="342" customFormat="1" ht="69" customHeight="1"/>
    <row r="114" s="342" customFormat="1" ht="69" customHeight="1"/>
    <row r="115" s="342" customFormat="1" ht="69" customHeight="1"/>
    <row r="116" s="342" customFormat="1" ht="69" customHeight="1"/>
    <row r="117" s="342" customFormat="1" ht="69" customHeight="1"/>
    <row r="118" s="342" customFormat="1" ht="69" customHeight="1"/>
    <row r="119" s="342" customFormat="1" ht="69" customHeight="1"/>
    <row r="120" s="342" customFormat="1" ht="69" customHeight="1"/>
    <row r="121" s="342" customFormat="1" ht="69" customHeight="1"/>
    <row r="122" s="342" customFormat="1" ht="69" customHeight="1"/>
    <row r="123" s="342" customFormat="1" ht="69" customHeight="1"/>
    <row r="124" s="342" customFormat="1" ht="69" customHeight="1"/>
    <row r="125" s="342" customFormat="1" ht="69" customHeight="1"/>
    <row r="126" s="342" customFormat="1" ht="69" customHeight="1"/>
    <row r="127" s="342" customFormat="1" ht="69" customHeight="1"/>
    <row r="128" s="342" customFormat="1" ht="69" customHeight="1"/>
    <row r="129" s="342" customFormat="1" ht="69" customHeight="1"/>
    <row r="130" s="342" customFormat="1" ht="69" customHeight="1"/>
    <row r="131" s="342" customFormat="1" ht="69" customHeight="1"/>
    <row r="132" s="342" customFormat="1" ht="69" customHeight="1"/>
    <row r="133" s="342" customFormat="1" ht="69" customHeight="1"/>
    <row r="134" s="342" customFormat="1" ht="69" customHeight="1"/>
    <row r="135" s="342" customFormat="1" ht="69" customHeight="1"/>
    <row r="136" s="342" customFormat="1" ht="69" customHeight="1"/>
    <row r="137" s="342" customFormat="1" ht="69" customHeight="1"/>
    <row r="138" s="342" customFormat="1" ht="69" customHeight="1"/>
    <row r="139" s="342" customFormat="1" ht="69" customHeight="1"/>
    <row r="140" s="342" customFormat="1" ht="69" customHeight="1"/>
    <row r="141" s="342" customFormat="1" ht="69" customHeight="1"/>
    <row r="142" s="342" customFormat="1" ht="69" customHeight="1"/>
    <row r="143" s="342" customFormat="1" ht="69" customHeight="1"/>
    <row r="144" s="342" customFormat="1" ht="69" customHeight="1"/>
    <row r="145" s="342" customFormat="1" ht="69" customHeight="1"/>
    <row r="146" s="342" customFormat="1" ht="69" customHeight="1"/>
    <row r="147" s="342" customFormat="1" ht="69" customHeight="1"/>
    <row r="148" s="342" customFormat="1" ht="69" customHeight="1"/>
    <row r="149" s="342" customFormat="1" ht="69" customHeight="1"/>
    <row r="150" s="342" customFormat="1" ht="69" customHeight="1"/>
    <row r="151" s="342" customFormat="1" ht="69" customHeight="1"/>
    <row r="152" s="342" customFormat="1" ht="69" customHeight="1"/>
    <row r="153" s="342" customFormat="1" ht="69" customHeight="1"/>
    <row r="154" s="342" customFormat="1" ht="69" customHeight="1"/>
    <row r="155" s="342" customFormat="1" ht="69" customHeight="1"/>
    <row r="156" s="342" customFormat="1" ht="69" customHeight="1"/>
    <row r="157" s="342" customFormat="1" ht="69" customHeight="1"/>
    <row r="158" s="342" customFormat="1" ht="69" customHeight="1"/>
    <row r="159" s="342" customFormat="1" ht="69" customHeight="1"/>
    <row r="160" s="342" customFormat="1" ht="69" customHeight="1"/>
    <row r="161" s="342" customFormat="1" ht="69" customHeight="1"/>
    <row r="162" s="342" customFormat="1" ht="69" customHeight="1"/>
    <row r="163" s="342" customFormat="1" ht="69" customHeight="1"/>
    <row r="164" s="342" customFormat="1" ht="69" customHeight="1"/>
    <row r="165" s="342" customFormat="1" ht="69" customHeight="1"/>
    <row r="166" s="342" customFormat="1" ht="69" customHeight="1"/>
    <row r="167" s="342" customFormat="1" ht="69" customHeight="1"/>
    <row r="168" s="342" customFormat="1" ht="69" customHeight="1"/>
    <row r="169" s="342" customFormat="1" ht="69" customHeight="1"/>
    <row r="170" s="342" customFormat="1" ht="69" customHeight="1"/>
    <row r="171" s="342" customFormat="1" ht="69" customHeight="1"/>
    <row r="172" s="342" customFormat="1" ht="69" customHeight="1"/>
    <row r="173" s="342" customFormat="1" ht="69" customHeight="1"/>
    <row r="174" s="342" customFormat="1" ht="69" customHeight="1"/>
    <row r="175" s="342" customFormat="1" ht="69" customHeight="1"/>
    <row r="176" s="342" customFormat="1" ht="69" customHeight="1"/>
    <row r="177" s="342" customFormat="1" ht="69" customHeight="1"/>
    <row r="178" s="342" customFormat="1" ht="69" customHeight="1"/>
    <row r="179" s="342" customFormat="1" ht="69" customHeight="1"/>
    <row r="180" s="342" customFormat="1" ht="69" customHeight="1"/>
    <row r="181" s="342" customFormat="1" ht="69" customHeight="1"/>
    <row r="182" s="342" customFormat="1" ht="69" customHeight="1"/>
    <row r="183" s="342" customFormat="1" ht="69" customHeight="1"/>
    <row r="184" s="342" customFormat="1" ht="69" customHeight="1"/>
    <row r="185" s="342" customFormat="1" ht="69" customHeight="1"/>
    <row r="186" s="342" customFormat="1" ht="69" customHeight="1"/>
    <row r="187" s="342" customFormat="1" ht="69" customHeight="1"/>
    <row r="188" s="342" customFormat="1" ht="69" customHeight="1"/>
    <row r="189" s="342" customFormat="1" ht="69" customHeight="1"/>
    <row r="190" s="342" customFormat="1" ht="69" customHeight="1"/>
    <row r="191" s="342" customFormat="1" ht="69" customHeight="1"/>
    <row r="192" s="342" customFormat="1" ht="69" customHeight="1"/>
    <row r="193" s="342" customFormat="1" ht="69" customHeight="1"/>
    <row r="194" s="342" customFormat="1" ht="69" customHeight="1"/>
    <row r="195" s="342" customFormat="1" ht="69" customHeight="1"/>
    <row r="196" s="342" customFormat="1" ht="69" customHeight="1"/>
    <row r="197" s="342" customFormat="1" ht="69" customHeight="1"/>
    <row r="198" s="342" customFormat="1" ht="69" customHeight="1"/>
    <row r="199" s="342" customFormat="1" ht="69" customHeight="1"/>
    <row r="200" s="342" customFormat="1" ht="69" customHeight="1"/>
    <row r="201" s="342" customFormat="1" ht="69" customHeight="1"/>
    <row r="202" s="342" customFormat="1" ht="69" customHeight="1"/>
    <row r="203" s="342" customFormat="1" ht="69" customHeight="1"/>
    <row r="204" s="342" customFormat="1" ht="69" customHeight="1"/>
    <row r="205" s="342" customFormat="1" ht="69" customHeight="1"/>
    <row r="206" s="342" customFormat="1" ht="69" customHeight="1"/>
    <row r="207" s="342" customFormat="1" ht="69" customHeight="1"/>
    <row r="208" s="342" customFormat="1" ht="69" customHeight="1"/>
    <row r="209" s="342" customFormat="1" ht="69" customHeight="1"/>
    <row r="210" s="342" customFormat="1" ht="69" customHeight="1"/>
    <row r="211" s="342" customFormat="1" ht="69" customHeight="1"/>
    <row r="212" s="342" customFormat="1" ht="69" customHeight="1"/>
    <row r="213" s="342" customFormat="1" ht="69" customHeight="1"/>
    <row r="214" s="342" customFormat="1" ht="69" customHeight="1"/>
    <row r="215" s="342" customFormat="1" ht="69" customHeight="1"/>
    <row r="216" s="342" customFormat="1" ht="69" customHeight="1"/>
    <row r="217" s="342" customFormat="1" ht="69" customHeight="1"/>
    <row r="218" s="342" customFormat="1" ht="69" customHeight="1"/>
    <row r="219" s="342" customFormat="1" ht="69" customHeight="1"/>
    <row r="220" s="342" customFormat="1" ht="69" customHeight="1"/>
    <row r="221" s="342" customFormat="1" ht="69" customHeight="1"/>
    <row r="222" s="342" customFormat="1" ht="69" customHeight="1"/>
    <row r="223" s="342" customFormat="1" ht="69" customHeight="1"/>
    <row r="224" s="342" customFormat="1" ht="69" customHeight="1"/>
    <row r="225" s="342" customFormat="1" ht="69" customHeight="1"/>
    <row r="226" s="342" customFormat="1" ht="69" customHeight="1"/>
    <row r="227" s="342" customFormat="1" ht="69" customHeight="1"/>
    <row r="228" s="342" customFormat="1" ht="69" customHeight="1"/>
    <row r="229" s="342" customFormat="1" ht="69" customHeight="1"/>
    <row r="230" s="342" customFormat="1" ht="69" customHeight="1"/>
    <row r="231" s="342" customFormat="1" ht="69" customHeight="1"/>
    <row r="232" s="342" customFormat="1" ht="69" customHeight="1"/>
    <row r="233" s="342" customFormat="1" ht="69" customHeight="1"/>
    <row r="234" s="342" customFormat="1" ht="69" customHeight="1"/>
    <row r="235" s="342" customFormat="1" ht="69" customHeight="1"/>
    <row r="236" s="342" customFormat="1" ht="69" customHeight="1"/>
    <row r="237" s="342" customFormat="1" ht="69" customHeight="1"/>
    <row r="238" s="342" customFormat="1" ht="69" customHeight="1"/>
    <row r="239" s="342" customFormat="1" ht="69" customHeight="1"/>
    <row r="240" s="342" customFormat="1" ht="69" customHeight="1"/>
    <row r="241" s="342" customFormat="1" ht="69" customHeight="1"/>
    <row r="242" s="342" customFormat="1" ht="69" customHeight="1"/>
    <row r="243" s="342" customFormat="1" ht="69" customHeight="1"/>
    <row r="244" s="342" customFormat="1" ht="69" customHeight="1"/>
    <row r="245" s="342" customFormat="1" ht="69" customHeight="1"/>
    <row r="246" s="342" customFormat="1" ht="69" customHeight="1"/>
    <row r="247" s="342" customFormat="1" ht="69" customHeight="1"/>
    <row r="248" s="342" customFormat="1" ht="69" customHeight="1"/>
    <row r="249" s="342" customFormat="1" ht="69" customHeight="1"/>
    <row r="250" s="342" customFormat="1" ht="69" customHeight="1"/>
    <row r="251" s="342" customFormat="1" ht="69" customHeight="1"/>
    <row r="252" s="342" customFormat="1" ht="69" customHeight="1"/>
    <row r="253" s="342" customFormat="1" ht="69" customHeight="1"/>
    <row r="254" s="342" customFormat="1" ht="69" customHeight="1"/>
    <row r="255" s="342" customFormat="1" ht="69" customHeight="1"/>
    <row r="256" s="342" customFormat="1" ht="69" customHeight="1"/>
    <row r="257" s="342" customFormat="1" ht="69" customHeight="1"/>
    <row r="258" s="342" customFormat="1" ht="69" customHeight="1"/>
    <row r="259" s="342" customFormat="1" ht="69" customHeight="1"/>
    <row r="260" s="342" customFormat="1" ht="69" customHeight="1"/>
    <row r="261" s="342" customFormat="1" ht="69" customHeight="1"/>
    <row r="262" s="342" customFormat="1" ht="69" customHeight="1"/>
    <row r="263" s="342" customFormat="1" ht="69" customHeight="1"/>
    <row r="264" s="342" customFormat="1" ht="69" customHeight="1"/>
    <row r="265" s="342" customFormat="1" ht="69" customHeight="1"/>
    <row r="266" s="342" customFormat="1" ht="69" customHeight="1"/>
    <row r="267" s="342" customFormat="1" ht="69" customHeight="1"/>
    <row r="268" s="342" customFormat="1" ht="69" customHeight="1"/>
    <row r="269" s="342" customFormat="1" ht="69" customHeight="1"/>
    <row r="270" s="342" customFormat="1" ht="69" customHeight="1"/>
    <row r="271" s="342" customFormat="1" ht="69" customHeight="1"/>
    <row r="272" s="342" customFormat="1" ht="69" customHeight="1"/>
    <row r="273" s="342" customFormat="1" ht="69" customHeight="1"/>
    <row r="274" s="342" customFormat="1" ht="69" customHeight="1"/>
    <row r="275" s="342" customFormat="1" ht="69" customHeight="1"/>
    <row r="276" s="342" customFormat="1" ht="69" customHeight="1"/>
    <row r="277" s="342" customFormat="1" ht="69" customHeight="1"/>
    <row r="278" s="342" customFormat="1" ht="69" customHeight="1"/>
    <row r="279" s="342" customFormat="1" ht="69" customHeight="1"/>
    <row r="280" s="342" customFormat="1" ht="69" customHeight="1"/>
    <row r="281" s="342" customFormat="1" ht="69" customHeight="1"/>
    <row r="282" s="342" customFormat="1" ht="69" customHeight="1"/>
    <row r="283" s="342" customFormat="1" ht="69" customHeight="1"/>
    <row r="284" s="342" customFormat="1" ht="69" customHeight="1"/>
    <row r="285" s="342" customFormat="1" ht="69" customHeight="1"/>
    <row r="286" s="342" customFormat="1" ht="69" customHeight="1"/>
    <row r="287" s="342" customFormat="1" ht="69" customHeight="1"/>
    <row r="288" s="342" customFormat="1" ht="69" customHeight="1"/>
    <row r="289" s="342" customFormat="1" ht="69" customHeight="1"/>
    <row r="290" s="342" customFormat="1" ht="69" customHeight="1"/>
    <row r="291" s="342" customFormat="1" ht="69" customHeight="1"/>
    <row r="292" s="342" customFormat="1" ht="69" customHeight="1"/>
    <row r="293" s="342" customFormat="1" ht="69" customHeight="1"/>
    <row r="294" s="342" customFormat="1" ht="69" customHeight="1"/>
    <row r="295" s="342" customFormat="1" ht="69" customHeight="1"/>
    <row r="296" s="342" customFormat="1" ht="69" customHeight="1"/>
    <row r="297" s="342" customFormat="1" ht="69" customHeight="1"/>
    <row r="298" s="342" customFormat="1" ht="69" customHeight="1"/>
    <row r="299" s="342" customFormat="1" ht="69" customHeight="1"/>
    <row r="300" s="342" customFormat="1" ht="69" customHeight="1"/>
    <row r="301" s="342" customFormat="1" ht="69" customHeight="1"/>
    <row r="302" s="342" customFormat="1" ht="69" customHeight="1"/>
    <row r="303" s="342" customFormat="1" ht="69" customHeight="1"/>
    <row r="304" s="342" customFormat="1" ht="69" customHeight="1"/>
    <row r="305" s="342" customFormat="1" ht="69" customHeight="1"/>
    <row r="306" s="342" customFormat="1" ht="69" customHeight="1"/>
    <row r="307" s="342" customFormat="1" ht="69" customHeight="1"/>
    <row r="308" s="342" customFormat="1" ht="69" customHeight="1"/>
    <row r="309" s="342" customFormat="1" ht="69" customHeight="1"/>
    <row r="310" s="342" customFormat="1" ht="69" customHeight="1"/>
    <row r="311" s="342" customFormat="1" ht="69" customHeight="1"/>
    <row r="312" s="342" customFormat="1" ht="69" customHeight="1"/>
    <row r="313" s="342" customFormat="1" ht="69" customHeight="1"/>
    <row r="314" s="342" customFormat="1" ht="69" customHeight="1"/>
    <row r="315" s="342" customFormat="1" ht="69" customHeight="1"/>
    <row r="316" s="342" customFormat="1" ht="69" customHeight="1"/>
    <row r="317" s="342" customFormat="1" ht="69" customHeight="1"/>
    <row r="318" s="342" customFormat="1" ht="69" customHeight="1"/>
    <row r="319" s="342" customFormat="1" ht="69" customHeight="1"/>
    <row r="320" s="342" customFormat="1" ht="69" customHeight="1"/>
    <row r="321" s="342" customFormat="1" ht="69" customHeight="1"/>
    <row r="322" s="342" customFormat="1" ht="69" customHeight="1"/>
    <row r="323" s="342" customFormat="1" ht="69" customHeight="1"/>
    <row r="324" s="342" customFormat="1" ht="69" customHeight="1"/>
    <row r="325" s="342" customFormat="1" ht="69" customHeight="1"/>
    <row r="326" s="342" customFormat="1" ht="69" customHeight="1"/>
    <row r="327" s="342" customFormat="1" ht="69" customHeight="1"/>
    <row r="328" s="342" customFormat="1" ht="69" customHeight="1"/>
    <row r="329" s="342" customFormat="1" ht="69" customHeight="1"/>
    <row r="330" s="342" customFormat="1" ht="69" customHeight="1"/>
    <row r="331" s="342" customFormat="1" ht="69" customHeight="1"/>
    <row r="332" s="342" customFormat="1" ht="69" customHeight="1"/>
    <row r="333" s="342" customFormat="1" ht="69" customHeight="1"/>
    <row r="334" s="342" customFormat="1" ht="69" customHeight="1"/>
    <row r="335" s="342" customFormat="1" ht="69" customHeight="1"/>
    <row r="336" s="342" customFormat="1" ht="69" customHeight="1"/>
    <row r="337" s="342" customFormat="1" ht="69" customHeight="1"/>
    <row r="338" s="342" customFormat="1" ht="69" customHeight="1"/>
    <row r="339" s="342" customFormat="1" ht="69" customHeight="1"/>
    <row r="340" s="342" customFormat="1" ht="69" customHeight="1"/>
    <row r="341" s="342" customFormat="1" ht="69" customHeight="1"/>
    <row r="342" s="342" customFormat="1" ht="69" customHeight="1"/>
    <row r="343" s="342" customFormat="1" ht="69" customHeight="1"/>
    <row r="344" s="342" customFormat="1" ht="69" customHeight="1"/>
    <row r="345" s="342" customFormat="1" ht="69" customHeight="1"/>
    <row r="346" s="342" customFormat="1" ht="69" customHeight="1"/>
    <row r="347" s="342" customFormat="1" ht="69" customHeight="1"/>
    <row r="348" s="342" customFormat="1" ht="69" customHeight="1"/>
    <row r="349" s="342" customFormat="1" ht="69" customHeight="1"/>
    <row r="350" s="342" customFormat="1" ht="69" customHeight="1"/>
    <row r="351" s="342" customFormat="1" ht="69" customHeight="1"/>
    <row r="352" s="342" customFormat="1" ht="69" customHeight="1"/>
    <row r="353" s="342" customFormat="1" ht="69" customHeight="1"/>
    <row r="354" s="342" customFormat="1" ht="69" customHeight="1"/>
    <row r="355" s="342" customFormat="1" ht="69" customHeight="1"/>
    <row r="356" s="342" customFormat="1" ht="69" customHeight="1"/>
    <row r="357" s="342" customFormat="1" ht="69" customHeight="1"/>
    <row r="358" s="342" customFormat="1" ht="69" customHeight="1"/>
    <row r="359" s="342" customFormat="1" ht="69" customHeight="1"/>
    <row r="360" s="342" customFormat="1" ht="69" customHeight="1"/>
    <row r="361" s="342" customFormat="1" ht="69" customHeight="1"/>
    <row r="362" s="342" customFormat="1" ht="69" customHeight="1"/>
    <row r="363" s="342" customFormat="1" ht="69" customHeight="1"/>
    <row r="364" s="342" customFormat="1" ht="69" customHeight="1"/>
    <row r="365" s="342" customFormat="1" ht="69" customHeight="1"/>
    <row r="366" s="342" customFormat="1" ht="69" customHeight="1"/>
    <row r="367" s="342" customFormat="1" ht="69" customHeight="1"/>
    <row r="368" s="342" customFormat="1" ht="69" customHeight="1"/>
    <row r="369" s="342" customFormat="1" ht="69" customHeight="1"/>
    <row r="370" s="342" customFormat="1" ht="69" customHeight="1"/>
    <row r="371" s="342" customFormat="1" ht="69" customHeight="1"/>
    <row r="372" s="342" customFormat="1" ht="69" customHeight="1"/>
    <row r="373" s="342" customFormat="1" ht="69" customHeight="1"/>
    <row r="374" s="342" customFormat="1" ht="69" customHeight="1"/>
    <row r="375" s="342" customFormat="1" ht="69" customHeight="1"/>
    <row r="376" s="342" customFormat="1" ht="69" customHeight="1"/>
    <row r="377" s="342" customFormat="1" ht="69" customHeight="1"/>
    <row r="378" s="342" customFormat="1" ht="69" customHeight="1"/>
    <row r="379" s="342" customFormat="1" ht="69" customHeight="1"/>
    <row r="380" s="342" customFormat="1" ht="69" customHeight="1"/>
    <row r="381" s="342" customFormat="1" ht="69" customHeight="1"/>
    <row r="382" s="342" customFormat="1" ht="69" customHeight="1"/>
    <row r="383" s="342" customFormat="1" ht="69" customHeight="1"/>
    <row r="384" s="342" customFormat="1" ht="69" customHeight="1"/>
    <row r="385" s="342" customFormat="1" ht="69" customHeight="1"/>
    <row r="386" s="342" customFormat="1" ht="69" customHeight="1"/>
    <row r="387" s="342" customFormat="1" ht="69" customHeight="1"/>
    <row r="388" s="342" customFormat="1" ht="69" customHeight="1"/>
    <row r="389" s="342" customFormat="1" ht="69" customHeight="1"/>
    <row r="390" s="342" customFormat="1" ht="69" customHeight="1"/>
    <row r="391" s="342" customFormat="1" ht="69" customHeight="1"/>
    <row r="392" s="342" customFormat="1" ht="69" customHeight="1"/>
    <row r="393" s="342" customFormat="1" ht="69" customHeight="1"/>
    <row r="394" s="342" customFormat="1" ht="69" customHeight="1"/>
    <row r="395" s="342" customFormat="1" ht="69" customHeight="1"/>
    <row r="396" s="342" customFormat="1" ht="69" customHeight="1"/>
    <row r="397" s="342" customFormat="1" ht="69" customHeight="1"/>
    <row r="398" s="342" customFormat="1" ht="69" customHeight="1"/>
    <row r="399" s="342" customFormat="1" ht="69" customHeight="1"/>
    <row r="400" s="342" customFormat="1" ht="69" customHeight="1"/>
    <row r="401" s="342" customFormat="1" ht="69" customHeight="1"/>
    <row r="402" s="342" customFormat="1" ht="69" customHeight="1"/>
    <row r="403" s="342" customFormat="1" ht="69" customHeight="1"/>
    <row r="404" s="342" customFormat="1" ht="69" customHeight="1"/>
    <row r="405" s="342" customFormat="1" ht="69" customHeight="1"/>
    <row r="406" s="342" customFormat="1" ht="69" customHeight="1"/>
    <row r="407" s="342" customFormat="1" ht="69" customHeight="1"/>
    <row r="408" s="342" customFormat="1" ht="69" customHeight="1"/>
    <row r="409" s="342" customFormat="1" ht="69" customHeight="1"/>
    <row r="410" s="342" customFormat="1" ht="69" customHeight="1"/>
    <row r="411" s="342" customFormat="1" ht="69" customHeight="1"/>
    <row r="412" s="342" customFormat="1" ht="69" customHeight="1"/>
    <row r="413" s="342" customFormat="1" ht="69" customHeight="1"/>
    <row r="414" s="342" customFormat="1" ht="69" customHeight="1"/>
    <row r="415" s="342" customFormat="1" ht="69" customHeight="1"/>
    <row r="416" s="342" customFormat="1" ht="69" customHeight="1"/>
    <row r="417" s="342" customFormat="1" ht="69" customHeight="1"/>
    <row r="418" s="342" customFormat="1" ht="69" customHeight="1"/>
    <row r="419" s="342" customFormat="1" ht="69" customHeight="1"/>
    <row r="420" s="342" customFormat="1" ht="69" customHeight="1"/>
    <row r="421" s="342" customFormat="1" ht="69" customHeight="1"/>
    <row r="422" s="342" customFormat="1" ht="69" customHeight="1"/>
    <row r="423" s="342" customFormat="1" ht="69" customHeight="1"/>
    <row r="424" s="342" customFormat="1" ht="69" customHeight="1"/>
    <row r="425" s="342" customFormat="1" ht="69" customHeight="1"/>
    <row r="426" s="342" customFormat="1" ht="69" customHeight="1"/>
    <row r="427" s="342" customFormat="1" ht="69" customHeight="1"/>
    <row r="428" s="342" customFormat="1" ht="69" customHeight="1"/>
    <row r="429" s="342" customFormat="1" ht="69" customHeight="1"/>
    <row r="430" s="342" customFormat="1" ht="69" customHeight="1"/>
    <row r="431" s="342" customFormat="1" ht="69" customHeight="1"/>
    <row r="432" s="342" customFormat="1" ht="69" customHeight="1"/>
    <row r="433" s="342" customFormat="1" ht="69" customHeight="1"/>
    <row r="434" s="342" customFormat="1" ht="69" customHeight="1"/>
    <row r="435" s="342" customFormat="1" ht="69" customHeight="1"/>
    <row r="436" s="342" customFormat="1" ht="69" customHeight="1"/>
    <row r="437" s="342" customFormat="1" ht="69" customHeight="1"/>
    <row r="438" s="342" customFormat="1" ht="69" customHeight="1"/>
    <row r="439" s="342" customFormat="1" ht="69" customHeight="1"/>
    <row r="440" s="342" customFormat="1" ht="69" customHeight="1"/>
    <row r="441" s="342" customFormat="1" ht="69" customHeight="1"/>
    <row r="442" s="342" customFormat="1" ht="69" customHeight="1"/>
    <row r="443" s="342" customFormat="1" ht="69" customHeight="1"/>
    <row r="444" s="342" customFormat="1" ht="69" customHeight="1"/>
    <row r="445" s="342" customFormat="1" ht="69" customHeight="1"/>
    <row r="446" s="342" customFormat="1" ht="69" customHeight="1"/>
    <row r="447" s="342" customFormat="1" ht="69" customHeight="1"/>
    <row r="448" s="342" customFormat="1" ht="69" customHeight="1"/>
    <row r="449" s="342" customFormat="1" ht="69" customHeight="1"/>
    <row r="450" s="342" customFormat="1" ht="69" customHeight="1"/>
    <row r="451" s="342" customFormat="1" ht="69" customHeight="1"/>
    <row r="452" s="342" customFormat="1" ht="69" customHeight="1"/>
    <row r="453" s="342" customFormat="1" ht="69" customHeight="1"/>
    <row r="454" s="342" customFormat="1" ht="69" customHeight="1"/>
    <row r="455" s="342" customFormat="1" ht="69" customHeight="1"/>
    <row r="456" s="342" customFormat="1" ht="69" customHeight="1"/>
    <row r="457" s="342" customFormat="1" ht="69" customHeight="1"/>
    <row r="458" s="342" customFormat="1" ht="69" customHeight="1"/>
    <row r="459" s="342" customFormat="1" ht="69" customHeight="1"/>
    <row r="460" s="342" customFormat="1" ht="69" customHeight="1"/>
    <row r="461" s="342" customFormat="1" ht="69" customHeight="1"/>
    <row r="462" s="342" customFormat="1" ht="69" customHeight="1"/>
    <row r="463" s="342" customFormat="1" ht="69" customHeight="1"/>
    <row r="464" s="342" customFormat="1" ht="69" customHeight="1"/>
    <row r="465" s="342" customFormat="1" ht="69" customHeight="1"/>
    <row r="466" s="342" customFormat="1" ht="69" customHeight="1"/>
    <row r="467" s="342" customFormat="1" ht="69" customHeight="1"/>
    <row r="468" s="342" customFormat="1" ht="69" customHeight="1"/>
    <row r="469" s="342" customFormat="1" ht="69" customHeight="1"/>
    <row r="470" s="342" customFormat="1" ht="69" customHeight="1"/>
    <row r="471" s="342" customFormat="1" ht="69" customHeight="1"/>
    <row r="472" s="342" customFormat="1" ht="69" customHeight="1"/>
    <row r="473" s="342" customFormat="1" ht="69" customHeight="1"/>
    <row r="474" s="342" customFormat="1" ht="69" customHeight="1"/>
    <row r="475" s="342" customFormat="1" ht="69" customHeight="1"/>
    <row r="476" s="342" customFormat="1" ht="69" customHeight="1"/>
  </sheetData>
  <pageMargins left="0.75" right="0.75" top="1" bottom="1" header="0.3" footer="0.3"/>
  <pageSetup orientation="portrait" verticalDpi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A95"/>
  <sheetViews>
    <sheetView zoomScale="125" workbookViewId="0">
      <selection activeCell="V11" sqref="V11"/>
    </sheetView>
  </sheetViews>
  <sheetFormatPr defaultRowHeight="12.75"/>
  <cols>
    <col min="1" max="1" width="3" style="354" customWidth="1"/>
    <col min="2" max="2" width="17.85546875" style="356" customWidth="1"/>
    <col min="3" max="7" width="8.85546875" style="356" customWidth="1"/>
    <col min="8" max="8" width="13.85546875" style="356" customWidth="1"/>
    <col min="9" max="9" width="8.85546875" style="356" customWidth="1"/>
    <col min="10" max="10" width="14.28515625" style="356" customWidth="1"/>
    <col min="11" max="13" width="8.85546875" style="356" customWidth="1"/>
    <col min="14" max="14" width="8.85546875" style="355" customWidth="1"/>
    <col min="15" max="15" width="4.140625" style="354" customWidth="1"/>
    <col min="16" max="18" width="9.140625" style="353"/>
    <col min="19" max="40" width="8.85546875" style="354" customWidth="1"/>
    <col min="41" max="16384" width="9.140625" style="353"/>
  </cols>
  <sheetData>
    <row r="1" spans="2:79" s="354" customFormat="1" ht="13.5" thickBot="1"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57"/>
    </row>
    <row r="2" spans="2:79" ht="15">
      <c r="B2" s="444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388"/>
      <c r="O2" s="386"/>
      <c r="P2" s="354"/>
      <c r="Q2" s="354"/>
      <c r="R2" s="354"/>
      <c r="AO2" s="354"/>
      <c r="AP2" s="354"/>
      <c r="AQ2" s="354"/>
      <c r="AR2" s="354"/>
      <c r="AS2" s="354"/>
      <c r="AT2" s="354"/>
      <c r="AU2" s="354"/>
      <c r="AV2" s="354"/>
      <c r="AW2" s="354"/>
      <c r="AX2" s="354"/>
      <c r="AY2" s="354"/>
      <c r="AZ2" s="354"/>
      <c r="BA2" s="354"/>
      <c r="BB2" s="354"/>
      <c r="BC2" s="354"/>
      <c r="BD2" s="354"/>
      <c r="BE2" s="354"/>
      <c r="BF2" s="354"/>
      <c r="BG2" s="354"/>
      <c r="BH2" s="354"/>
      <c r="BI2" s="354"/>
      <c r="BJ2" s="354"/>
      <c r="BK2" s="354"/>
      <c r="BL2" s="354"/>
      <c r="BM2" s="354"/>
      <c r="BN2" s="354"/>
      <c r="BO2" s="354"/>
      <c r="BP2" s="354"/>
      <c r="BQ2" s="354"/>
      <c r="BR2" s="354"/>
      <c r="BS2" s="354"/>
      <c r="BT2" s="354"/>
      <c r="BU2" s="354"/>
      <c r="BV2" s="354"/>
      <c r="BW2" s="354"/>
      <c r="BX2" s="354"/>
      <c r="BY2" s="354"/>
      <c r="BZ2" s="354"/>
      <c r="CA2" s="354"/>
    </row>
    <row r="3" spans="2:79" ht="15.75" thickBot="1">
      <c r="B3" s="446" t="s">
        <v>277</v>
      </c>
      <c r="C3" s="447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387"/>
      <c r="O3" s="386"/>
      <c r="P3" s="354"/>
      <c r="Q3" s="354"/>
      <c r="R3" s="354"/>
      <c r="AO3" s="354"/>
      <c r="AP3" s="354"/>
      <c r="AQ3" s="354"/>
      <c r="AR3" s="354"/>
      <c r="AS3" s="354"/>
      <c r="AT3" s="354"/>
      <c r="AU3" s="354"/>
      <c r="AV3" s="354"/>
      <c r="AW3" s="354"/>
      <c r="AX3" s="354"/>
      <c r="AY3" s="354"/>
      <c r="AZ3" s="354"/>
      <c r="BA3" s="354"/>
      <c r="BB3" s="354"/>
      <c r="BC3" s="354"/>
      <c r="BD3" s="354"/>
      <c r="BE3" s="354"/>
      <c r="BF3" s="354"/>
      <c r="BG3" s="354"/>
      <c r="BH3" s="354"/>
      <c r="BI3" s="354"/>
      <c r="BJ3" s="354"/>
      <c r="BK3" s="354"/>
      <c r="BL3" s="354"/>
      <c r="BM3" s="354"/>
      <c r="BN3" s="354"/>
      <c r="BO3" s="354"/>
      <c r="BP3" s="354"/>
      <c r="BQ3" s="354"/>
      <c r="BR3" s="354"/>
      <c r="BS3" s="354"/>
      <c r="BT3" s="354"/>
      <c r="BU3" s="354"/>
      <c r="BV3" s="354"/>
      <c r="BW3" s="354"/>
      <c r="BX3" s="354"/>
      <c r="BY3" s="354"/>
      <c r="BZ3" s="354"/>
      <c r="CA3" s="354"/>
    </row>
    <row r="4" spans="2:79" ht="24" customHeight="1" thickTop="1">
      <c r="B4" s="385"/>
      <c r="C4" s="366"/>
      <c r="D4" s="366"/>
      <c r="E4" s="366"/>
      <c r="F4" s="366"/>
      <c r="G4" s="366"/>
      <c r="H4" s="366"/>
      <c r="I4" s="366"/>
      <c r="J4" s="366"/>
      <c r="K4" s="384"/>
      <c r="L4" s="384"/>
      <c r="M4" s="384"/>
      <c r="N4" s="383"/>
      <c r="O4" s="359"/>
      <c r="P4" s="435" t="s">
        <v>276</v>
      </c>
      <c r="Q4" s="436"/>
      <c r="R4" s="437"/>
    </row>
    <row r="5" spans="2:79" ht="24" customHeight="1">
      <c r="B5" s="448" t="s">
        <v>275</v>
      </c>
      <c r="C5" s="449"/>
      <c r="D5" s="450"/>
      <c r="E5" s="451"/>
      <c r="F5" s="451"/>
      <c r="G5" s="451"/>
      <c r="H5" s="452"/>
      <c r="I5" s="453" t="s">
        <v>274</v>
      </c>
      <c r="J5" s="454"/>
      <c r="K5" s="455"/>
      <c r="L5" s="456"/>
      <c r="M5" s="456"/>
      <c r="N5" s="382"/>
      <c r="O5" s="359"/>
      <c r="P5" s="438"/>
      <c r="Q5" s="439"/>
      <c r="R5" s="440"/>
    </row>
    <row r="6" spans="2:79" ht="24" customHeight="1">
      <c r="B6" s="367"/>
      <c r="C6" s="370"/>
      <c r="D6" s="370"/>
      <c r="E6" s="370"/>
      <c r="F6" s="370"/>
      <c r="G6" s="370"/>
      <c r="H6" s="370"/>
      <c r="I6" s="379"/>
      <c r="J6" s="379"/>
      <c r="K6" s="370"/>
      <c r="L6" s="370"/>
      <c r="M6" s="370"/>
      <c r="N6" s="368"/>
      <c r="O6" s="359"/>
      <c r="P6" s="438"/>
      <c r="Q6" s="439"/>
      <c r="R6" s="440"/>
    </row>
    <row r="7" spans="2:79" ht="24" customHeight="1">
      <c r="B7" s="448" t="s">
        <v>273</v>
      </c>
      <c r="C7" s="449"/>
      <c r="D7" s="450"/>
      <c r="E7" s="451"/>
      <c r="F7" s="451"/>
      <c r="G7" s="451"/>
      <c r="H7" s="452"/>
      <c r="I7" s="463" t="s">
        <v>272</v>
      </c>
      <c r="J7" s="463"/>
      <c r="K7" s="381"/>
      <c r="L7" s="380"/>
      <c r="M7" s="370"/>
      <c r="N7" s="368"/>
      <c r="O7" s="359"/>
      <c r="P7" s="438"/>
      <c r="Q7" s="439"/>
      <c r="R7" s="440"/>
    </row>
    <row r="8" spans="2:79" ht="24" customHeight="1">
      <c r="B8" s="367"/>
      <c r="C8" s="370"/>
      <c r="D8" s="370"/>
      <c r="E8" s="370"/>
      <c r="F8" s="370"/>
      <c r="G8" s="370"/>
      <c r="H8" s="370"/>
      <c r="I8" s="463"/>
      <c r="J8" s="463"/>
      <c r="K8" s="370"/>
      <c r="L8" s="370"/>
      <c r="M8" s="370"/>
      <c r="N8" s="368"/>
      <c r="O8" s="359"/>
      <c r="P8" s="438"/>
      <c r="Q8" s="439"/>
      <c r="R8" s="440"/>
    </row>
    <row r="9" spans="2:79" ht="24" customHeight="1">
      <c r="B9" s="367"/>
      <c r="C9" s="370"/>
      <c r="D9" s="370"/>
      <c r="E9" s="370"/>
      <c r="F9" s="370"/>
      <c r="G9" s="370"/>
      <c r="H9" s="370"/>
      <c r="I9" s="370"/>
      <c r="J9" s="370"/>
      <c r="K9" s="370"/>
      <c r="L9" s="370"/>
      <c r="M9" s="370"/>
      <c r="N9" s="368"/>
      <c r="O9" s="359"/>
      <c r="P9" s="438"/>
      <c r="Q9" s="439"/>
      <c r="R9" s="440"/>
    </row>
    <row r="10" spans="2:79" ht="24" customHeight="1">
      <c r="B10" s="367" t="s">
        <v>271</v>
      </c>
      <c r="C10" s="464"/>
      <c r="D10" s="465"/>
      <c r="E10" s="465"/>
      <c r="F10" s="465"/>
      <c r="G10" s="465"/>
      <c r="H10" s="465"/>
      <c r="I10" s="465"/>
      <c r="J10" s="465"/>
      <c r="K10" s="465"/>
      <c r="L10" s="465"/>
      <c r="M10" s="465"/>
      <c r="N10" s="377"/>
      <c r="O10" s="359"/>
      <c r="P10" s="438"/>
      <c r="Q10" s="439"/>
      <c r="R10" s="440"/>
    </row>
    <row r="11" spans="2:79" ht="24" customHeight="1">
      <c r="B11" s="364"/>
      <c r="C11" s="466"/>
      <c r="D11" s="467"/>
      <c r="E11" s="467"/>
      <c r="F11" s="467"/>
      <c r="G11" s="467"/>
      <c r="H11" s="467"/>
      <c r="I11" s="467"/>
      <c r="J11" s="467"/>
      <c r="K11" s="467"/>
      <c r="L11" s="467"/>
      <c r="M11" s="467"/>
      <c r="N11" s="377"/>
      <c r="O11" s="359"/>
      <c r="P11" s="438"/>
      <c r="Q11" s="439"/>
      <c r="R11" s="440"/>
    </row>
    <row r="12" spans="2:79" ht="24" customHeight="1">
      <c r="B12" s="364"/>
      <c r="C12" s="468"/>
      <c r="D12" s="469"/>
      <c r="E12" s="469"/>
      <c r="F12" s="469"/>
      <c r="G12" s="469"/>
      <c r="H12" s="469"/>
      <c r="I12" s="469"/>
      <c r="J12" s="469"/>
      <c r="K12" s="469"/>
      <c r="L12" s="469"/>
      <c r="M12" s="469"/>
      <c r="N12" s="377"/>
      <c r="O12" s="359"/>
      <c r="P12" s="438"/>
      <c r="Q12" s="439"/>
      <c r="R12" s="440"/>
    </row>
    <row r="13" spans="2:79" ht="24" customHeight="1">
      <c r="B13" s="367"/>
      <c r="C13" s="370"/>
      <c r="D13" s="370"/>
      <c r="E13" s="370"/>
      <c r="F13" s="370"/>
      <c r="G13" s="370"/>
      <c r="H13" s="370"/>
      <c r="I13" s="370"/>
      <c r="J13" s="370"/>
      <c r="K13" s="370"/>
      <c r="L13" s="370"/>
      <c r="M13" s="370"/>
      <c r="N13" s="368"/>
      <c r="O13" s="359"/>
      <c r="P13" s="441"/>
      <c r="Q13" s="442"/>
      <c r="R13" s="443"/>
    </row>
    <row r="14" spans="2:79" ht="24" customHeight="1">
      <c r="B14" s="378" t="s">
        <v>270</v>
      </c>
      <c r="C14" s="470"/>
      <c r="D14" s="465"/>
      <c r="E14" s="465"/>
      <c r="F14" s="465"/>
      <c r="G14" s="465"/>
      <c r="H14" s="465"/>
      <c r="I14" s="465"/>
      <c r="J14" s="465"/>
      <c r="K14" s="465"/>
      <c r="L14" s="465"/>
      <c r="M14" s="465"/>
      <c r="N14" s="377"/>
      <c r="O14" s="359"/>
      <c r="P14" s="354"/>
      <c r="Q14" s="354"/>
      <c r="R14" s="354"/>
    </row>
    <row r="15" spans="2:79" ht="24" customHeight="1">
      <c r="B15" s="367"/>
      <c r="C15" s="466"/>
      <c r="D15" s="467"/>
      <c r="E15" s="467"/>
      <c r="F15" s="467"/>
      <c r="G15" s="467"/>
      <c r="H15" s="467"/>
      <c r="I15" s="467"/>
      <c r="J15" s="467"/>
      <c r="K15" s="467"/>
      <c r="L15" s="467"/>
      <c r="M15" s="467"/>
      <c r="N15" s="377"/>
      <c r="O15" s="359"/>
      <c r="P15" s="354"/>
      <c r="Q15" s="354"/>
      <c r="R15" s="354"/>
    </row>
    <row r="16" spans="2:79" ht="24" customHeight="1">
      <c r="B16" s="367"/>
      <c r="C16" s="468"/>
      <c r="D16" s="469"/>
      <c r="E16" s="469"/>
      <c r="F16" s="469"/>
      <c r="G16" s="469"/>
      <c r="H16" s="469"/>
      <c r="I16" s="469"/>
      <c r="J16" s="469"/>
      <c r="K16" s="469"/>
      <c r="L16" s="469"/>
      <c r="M16" s="469"/>
      <c r="N16" s="377"/>
      <c r="O16" s="359"/>
      <c r="P16" s="354"/>
      <c r="Q16" s="354"/>
      <c r="R16" s="354"/>
    </row>
    <row r="17" spans="2:18" ht="24" customHeight="1">
      <c r="B17" s="367"/>
      <c r="C17" s="370"/>
      <c r="D17" s="370"/>
      <c r="E17" s="370"/>
      <c r="F17" s="370"/>
      <c r="G17" s="370"/>
      <c r="H17" s="370"/>
      <c r="I17" s="370"/>
      <c r="J17" s="370"/>
      <c r="K17" s="370"/>
      <c r="L17" s="370"/>
      <c r="M17" s="370"/>
      <c r="N17" s="368"/>
      <c r="O17" s="359"/>
      <c r="P17" s="354"/>
      <c r="Q17" s="354"/>
      <c r="R17" s="354"/>
    </row>
    <row r="18" spans="2:18" ht="24" customHeight="1">
      <c r="B18" s="364" t="s">
        <v>269</v>
      </c>
      <c r="C18" s="470"/>
      <c r="D18" s="465"/>
      <c r="E18" s="465"/>
      <c r="F18" s="465"/>
      <c r="G18" s="465"/>
      <c r="H18" s="465"/>
      <c r="I18" s="465"/>
      <c r="J18" s="465"/>
      <c r="K18" s="465"/>
      <c r="L18" s="465"/>
      <c r="M18" s="465"/>
      <c r="N18" s="377"/>
      <c r="O18" s="359"/>
      <c r="P18" s="354"/>
      <c r="Q18" s="354"/>
      <c r="R18" s="354"/>
    </row>
    <row r="19" spans="2:18" ht="24" customHeight="1">
      <c r="B19" s="364"/>
      <c r="C19" s="466"/>
      <c r="D19" s="467"/>
      <c r="E19" s="467"/>
      <c r="F19" s="467"/>
      <c r="G19" s="467"/>
      <c r="H19" s="467"/>
      <c r="I19" s="467"/>
      <c r="J19" s="467"/>
      <c r="K19" s="467"/>
      <c r="L19" s="467"/>
      <c r="M19" s="467"/>
      <c r="N19" s="377"/>
      <c r="O19" s="359"/>
      <c r="P19" s="354"/>
      <c r="Q19" s="354"/>
      <c r="R19" s="354"/>
    </row>
    <row r="20" spans="2:18" ht="24" customHeight="1">
      <c r="B20" s="367"/>
      <c r="C20" s="468"/>
      <c r="D20" s="469"/>
      <c r="E20" s="469"/>
      <c r="F20" s="469"/>
      <c r="G20" s="469"/>
      <c r="H20" s="469"/>
      <c r="I20" s="469"/>
      <c r="J20" s="469"/>
      <c r="K20" s="469"/>
      <c r="L20" s="469"/>
      <c r="M20" s="469"/>
      <c r="N20" s="377"/>
      <c r="O20" s="359"/>
      <c r="P20" s="354"/>
      <c r="Q20" s="354"/>
      <c r="R20" s="354"/>
    </row>
    <row r="21" spans="2:18" ht="24" customHeight="1">
      <c r="B21" s="367"/>
      <c r="C21" s="376"/>
      <c r="D21" s="376"/>
      <c r="E21" s="376"/>
      <c r="F21" s="376"/>
      <c r="G21" s="376"/>
      <c r="H21" s="376"/>
      <c r="I21" s="376"/>
      <c r="J21" s="376"/>
      <c r="K21" s="376"/>
      <c r="L21" s="376"/>
      <c r="M21" s="376"/>
      <c r="N21" s="375"/>
      <c r="O21" s="359"/>
      <c r="P21" s="354"/>
      <c r="Q21" s="354"/>
      <c r="R21" s="354"/>
    </row>
    <row r="22" spans="2:18" ht="24" customHeight="1">
      <c r="B22" s="367" t="s">
        <v>268</v>
      </c>
      <c r="C22" s="473" t="s">
        <v>267</v>
      </c>
      <c r="D22" s="474"/>
      <c r="E22" s="474"/>
      <c r="F22" s="474"/>
      <c r="G22" s="474"/>
      <c r="H22" s="474"/>
      <c r="I22" s="474"/>
      <c r="J22" s="474"/>
      <c r="K22" s="474"/>
      <c r="L22" s="474"/>
      <c r="M22" s="474"/>
      <c r="N22" s="372"/>
      <c r="O22" s="359"/>
      <c r="P22" s="354"/>
      <c r="Q22" s="354"/>
      <c r="R22" s="354"/>
    </row>
    <row r="23" spans="2:18" ht="24" customHeight="1">
      <c r="B23" s="367"/>
      <c r="C23" s="480"/>
      <c r="D23" s="481"/>
      <c r="E23" s="481"/>
      <c r="F23" s="481"/>
      <c r="G23" s="481"/>
      <c r="H23" s="481"/>
      <c r="I23" s="481"/>
      <c r="J23" s="481"/>
      <c r="K23" s="481"/>
      <c r="L23" s="481"/>
      <c r="M23" s="481"/>
      <c r="N23" s="372"/>
      <c r="O23" s="359"/>
      <c r="P23" s="354"/>
      <c r="Q23" s="354"/>
      <c r="R23" s="354"/>
    </row>
    <row r="24" spans="2:18" ht="24" customHeight="1">
      <c r="B24" s="367"/>
      <c r="C24" s="475"/>
      <c r="D24" s="476"/>
      <c r="E24" s="476"/>
      <c r="F24" s="476"/>
      <c r="G24" s="476"/>
      <c r="H24" s="476"/>
      <c r="I24" s="476"/>
      <c r="J24" s="476"/>
      <c r="K24" s="476"/>
      <c r="L24" s="476"/>
      <c r="M24" s="476"/>
      <c r="N24" s="372"/>
      <c r="O24" s="359"/>
      <c r="P24" s="354"/>
      <c r="Q24" s="354"/>
      <c r="R24" s="354"/>
    </row>
    <row r="25" spans="2:18" ht="24" customHeight="1">
      <c r="B25" s="367"/>
      <c r="C25" s="370"/>
      <c r="D25" s="370"/>
      <c r="E25" s="370"/>
      <c r="F25" s="370"/>
      <c r="G25" s="370"/>
      <c r="H25" s="370"/>
      <c r="I25" s="370"/>
      <c r="J25" s="370"/>
      <c r="K25" s="370"/>
      <c r="L25" s="370"/>
      <c r="M25" s="370"/>
      <c r="N25" s="368"/>
      <c r="O25" s="359"/>
      <c r="P25" s="354"/>
      <c r="Q25" s="354"/>
      <c r="R25" s="354"/>
    </row>
    <row r="26" spans="2:18" ht="24" customHeight="1">
      <c r="B26" s="482" t="s">
        <v>266</v>
      </c>
      <c r="C26" s="483"/>
      <c r="D26" s="370"/>
      <c r="E26" s="370"/>
      <c r="F26" s="370"/>
      <c r="G26" s="370"/>
      <c r="H26" s="370"/>
      <c r="I26" s="370"/>
      <c r="J26" s="370"/>
      <c r="K26" s="370"/>
      <c r="L26" s="370"/>
      <c r="M26" s="370"/>
      <c r="N26" s="368"/>
      <c r="O26" s="359"/>
      <c r="P26" s="354"/>
      <c r="Q26" s="354"/>
      <c r="R26" s="354"/>
    </row>
    <row r="27" spans="2:18" ht="24" customHeight="1">
      <c r="B27" s="367"/>
      <c r="C27" s="370"/>
      <c r="D27" s="370"/>
      <c r="E27" s="370"/>
      <c r="F27" s="370"/>
      <c r="G27" s="370"/>
      <c r="H27" s="370"/>
      <c r="I27" s="370"/>
      <c r="J27" s="370"/>
      <c r="K27" s="370"/>
      <c r="L27" s="370"/>
      <c r="M27" s="370"/>
      <c r="N27" s="368"/>
      <c r="O27" s="359"/>
      <c r="P27" s="354"/>
      <c r="Q27" s="354"/>
      <c r="R27" s="354"/>
    </row>
    <row r="28" spans="2:18" ht="57.95" customHeight="1">
      <c r="B28" s="373" t="s">
        <v>265</v>
      </c>
      <c r="C28" s="471" t="s">
        <v>264</v>
      </c>
      <c r="D28" s="472"/>
      <c r="E28" s="472"/>
      <c r="F28" s="472"/>
      <c r="G28" s="472"/>
      <c r="H28" s="472"/>
      <c r="I28" s="472"/>
      <c r="J28" s="472"/>
      <c r="K28" s="472"/>
      <c r="L28" s="472"/>
      <c r="M28" s="472"/>
      <c r="N28" s="374"/>
      <c r="O28" s="359"/>
      <c r="P28" s="354"/>
      <c r="Q28" s="354"/>
      <c r="R28" s="354"/>
    </row>
    <row r="29" spans="2:18" ht="24" customHeight="1">
      <c r="B29" s="364"/>
      <c r="C29" s="363"/>
      <c r="D29" s="363"/>
      <c r="E29" s="363"/>
      <c r="F29" s="363"/>
      <c r="G29" s="363"/>
      <c r="H29" s="363"/>
      <c r="I29" s="363"/>
      <c r="J29" s="363"/>
      <c r="K29" s="363"/>
      <c r="L29" s="363"/>
      <c r="M29" s="363"/>
      <c r="N29" s="362"/>
      <c r="O29" s="359"/>
      <c r="P29" s="354"/>
      <c r="Q29" s="354"/>
      <c r="R29" s="354"/>
    </row>
    <row r="30" spans="2:18" ht="66.95" customHeight="1">
      <c r="B30" s="373" t="s">
        <v>263</v>
      </c>
      <c r="C30" s="471" t="s">
        <v>262</v>
      </c>
      <c r="D30" s="472"/>
      <c r="E30" s="472"/>
      <c r="F30" s="472"/>
      <c r="G30" s="472"/>
      <c r="H30" s="472"/>
      <c r="I30" s="472"/>
      <c r="J30" s="472"/>
      <c r="K30" s="472"/>
      <c r="L30" s="472"/>
      <c r="M30" s="472"/>
      <c r="N30" s="374"/>
      <c r="O30" s="359"/>
      <c r="P30" s="354"/>
      <c r="Q30" s="354"/>
      <c r="R30" s="354"/>
    </row>
    <row r="31" spans="2:18" ht="24" customHeight="1">
      <c r="B31" s="364"/>
      <c r="C31" s="363"/>
      <c r="D31" s="363"/>
      <c r="E31" s="363"/>
      <c r="F31" s="363"/>
      <c r="G31" s="363"/>
      <c r="H31" s="363"/>
      <c r="I31" s="363"/>
      <c r="J31" s="363"/>
      <c r="K31" s="363"/>
      <c r="L31" s="363"/>
      <c r="M31" s="363"/>
      <c r="N31" s="362"/>
      <c r="O31" s="359"/>
      <c r="P31" s="354"/>
      <c r="Q31" s="354"/>
      <c r="R31" s="354"/>
    </row>
    <row r="32" spans="2:18" ht="77.099999999999994" customHeight="1">
      <c r="B32" s="373" t="s">
        <v>261</v>
      </c>
      <c r="C32" s="471" t="s">
        <v>260</v>
      </c>
      <c r="D32" s="472"/>
      <c r="E32" s="472"/>
      <c r="F32" s="472"/>
      <c r="G32" s="472"/>
      <c r="H32" s="472"/>
      <c r="I32" s="472"/>
      <c r="J32" s="472"/>
      <c r="K32" s="472"/>
      <c r="L32" s="472"/>
      <c r="M32" s="472"/>
      <c r="N32" s="374"/>
      <c r="O32" s="359"/>
      <c r="P32" s="354"/>
      <c r="Q32" s="354"/>
      <c r="R32" s="354"/>
    </row>
    <row r="33" spans="2:18" ht="24" customHeight="1">
      <c r="B33" s="364"/>
      <c r="C33" s="363"/>
      <c r="D33" s="363"/>
      <c r="E33" s="363"/>
      <c r="F33" s="363"/>
      <c r="G33" s="363"/>
      <c r="H33" s="363"/>
      <c r="I33" s="363"/>
      <c r="J33" s="363"/>
      <c r="K33" s="363"/>
      <c r="L33" s="363"/>
      <c r="M33" s="363"/>
      <c r="N33" s="362"/>
      <c r="O33" s="359"/>
      <c r="P33" s="354"/>
      <c r="Q33" s="354"/>
      <c r="R33" s="354"/>
    </row>
    <row r="34" spans="2:18" ht="68.099999999999994" customHeight="1">
      <c r="B34" s="373" t="s">
        <v>259</v>
      </c>
      <c r="C34" s="471" t="s">
        <v>258</v>
      </c>
      <c r="D34" s="472"/>
      <c r="E34" s="472"/>
      <c r="F34" s="472"/>
      <c r="G34" s="472"/>
      <c r="H34" s="472"/>
      <c r="I34" s="472"/>
      <c r="J34" s="472"/>
      <c r="K34" s="472"/>
      <c r="L34" s="472"/>
      <c r="M34" s="472"/>
      <c r="N34" s="374"/>
      <c r="O34" s="359"/>
      <c r="P34" s="354"/>
      <c r="Q34" s="354"/>
      <c r="R34" s="354"/>
    </row>
    <row r="35" spans="2:18" ht="24" customHeight="1">
      <c r="B35" s="364"/>
      <c r="C35" s="363"/>
      <c r="D35" s="363"/>
      <c r="E35" s="363"/>
      <c r="F35" s="363"/>
      <c r="G35" s="363"/>
      <c r="H35" s="363"/>
      <c r="I35" s="363"/>
      <c r="J35" s="363"/>
      <c r="K35" s="363"/>
      <c r="L35" s="363"/>
      <c r="M35" s="363"/>
      <c r="N35" s="362"/>
      <c r="O35" s="359"/>
      <c r="P35" s="354"/>
      <c r="Q35" s="354"/>
      <c r="R35" s="354"/>
    </row>
    <row r="36" spans="2:18" ht="24" customHeight="1">
      <c r="B36" s="373" t="s">
        <v>257</v>
      </c>
      <c r="C36" s="473" t="s">
        <v>256</v>
      </c>
      <c r="D36" s="474"/>
      <c r="E36" s="474"/>
      <c r="F36" s="474"/>
      <c r="G36" s="474"/>
      <c r="H36" s="474"/>
      <c r="I36" s="474"/>
      <c r="J36" s="474"/>
      <c r="K36" s="474"/>
      <c r="L36" s="474"/>
      <c r="M36" s="474"/>
      <c r="N36" s="372"/>
      <c r="O36" s="359"/>
      <c r="P36" s="354"/>
      <c r="Q36" s="354"/>
      <c r="R36" s="354"/>
    </row>
    <row r="37" spans="2:18" ht="24" customHeight="1">
      <c r="B37" s="367"/>
      <c r="C37" s="475"/>
      <c r="D37" s="476"/>
      <c r="E37" s="476"/>
      <c r="F37" s="476"/>
      <c r="G37" s="476"/>
      <c r="H37" s="476"/>
      <c r="I37" s="476"/>
      <c r="J37" s="476"/>
      <c r="K37" s="476"/>
      <c r="L37" s="476"/>
      <c r="M37" s="476"/>
      <c r="N37" s="372"/>
      <c r="O37" s="359"/>
      <c r="P37" s="354"/>
      <c r="Q37" s="354"/>
      <c r="R37" s="354"/>
    </row>
    <row r="38" spans="2:18" ht="54" customHeight="1">
      <c r="B38" s="364"/>
      <c r="C38" s="370"/>
      <c r="D38" s="370"/>
      <c r="E38" s="370"/>
      <c r="F38" s="370"/>
      <c r="G38" s="370"/>
      <c r="H38" s="370"/>
      <c r="I38" s="370"/>
      <c r="J38" s="370"/>
      <c r="K38" s="370"/>
      <c r="L38" s="370"/>
      <c r="M38" s="370"/>
      <c r="N38" s="368"/>
      <c r="O38" s="359"/>
      <c r="P38" s="354"/>
      <c r="Q38" s="354"/>
      <c r="R38" s="354"/>
    </row>
    <row r="39" spans="2:18" ht="24" customHeight="1">
      <c r="B39" s="371" t="s">
        <v>255</v>
      </c>
      <c r="C39" s="477"/>
      <c r="D39" s="478"/>
      <c r="E39" s="478"/>
      <c r="F39" s="479"/>
      <c r="G39" s="363" t="s">
        <v>254</v>
      </c>
      <c r="H39" s="370"/>
      <c r="I39" s="369"/>
      <c r="J39" s="369"/>
      <c r="K39" s="369"/>
      <c r="L39" s="369"/>
      <c r="M39" s="369"/>
      <c r="N39" s="368"/>
      <c r="O39" s="359"/>
      <c r="P39" s="354"/>
      <c r="Q39" s="354"/>
      <c r="R39" s="354"/>
    </row>
    <row r="40" spans="2:18" ht="12.95" customHeight="1">
      <c r="B40" s="367"/>
      <c r="C40" s="363"/>
      <c r="D40" s="363"/>
      <c r="E40" s="363"/>
      <c r="F40" s="363"/>
      <c r="G40" s="363"/>
      <c r="H40" s="363"/>
      <c r="I40" s="366"/>
      <c r="J40" s="366"/>
      <c r="K40" s="366"/>
      <c r="L40" s="366"/>
      <c r="M40" s="366"/>
      <c r="N40" s="365"/>
      <c r="O40" s="359"/>
      <c r="P40" s="354"/>
      <c r="Q40" s="354"/>
      <c r="R40" s="354"/>
    </row>
    <row r="41" spans="2:18" ht="24" customHeight="1">
      <c r="B41" s="364" t="s">
        <v>253</v>
      </c>
      <c r="C41" s="363"/>
      <c r="D41" s="363"/>
      <c r="E41" s="363"/>
      <c r="F41" s="363"/>
      <c r="G41" s="363"/>
      <c r="H41" s="363" t="s">
        <v>252</v>
      </c>
      <c r="I41" s="363"/>
      <c r="J41" s="363"/>
      <c r="K41" s="363"/>
      <c r="L41" s="363"/>
      <c r="M41" s="363"/>
      <c r="N41" s="362"/>
      <c r="O41" s="359"/>
      <c r="P41" s="354"/>
      <c r="Q41" s="354"/>
      <c r="R41" s="354"/>
    </row>
    <row r="42" spans="2:18" ht="24" customHeight="1">
      <c r="B42" s="457" t="s">
        <v>251</v>
      </c>
      <c r="C42" s="458"/>
      <c r="D42" s="458"/>
      <c r="E42" s="458"/>
      <c r="F42" s="458"/>
      <c r="G42" s="458"/>
      <c r="H42" s="458"/>
      <c r="I42" s="458"/>
      <c r="J42" s="458"/>
      <c r="K42" s="458"/>
      <c r="L42" s="458"/>
      <c r="M42" s="458"/>
      <c r="N42" s="459"/>
      <c r="O42" s="359"/>
      <c r="P42" s="354"/>
      <c r="Q42" s="354"/>
      <c r="R42" s="354"/>
    </row>
    <row r="43" spans="2:18" ht="24" customHeight="1">
      <c r="B43" s="457"/>
      <c r="C43" s="458"/>
      <c r="D43" s="458"/>
      <c r="E43" s="458"/>
      <c r="F43" s="458"/>
      <c r="G43" s="458"/>
      <c r="H43" s="458"/>
      <c r="I43" s="458"/>
      <c r="J43" s="458"/>
      <c r="K43" s="458"/>
      <c r="L43" s="458"/>
      <c r="M43" s="458"/>
      <c r="N43" s="459"/>
      <c r="O43" s="359"/>
      <c r="P43" s="354"/>
      <c r="Q43" s="354"/>
      <c r="R43" s="354"/>
    </row>
    <row r="44" spans="2:18" ht="24" customHeight="1">
      <c r="B44" s="457"/>
      <c r="C44" s="458"/>
      <c r="D44" s="458"/>
      <c r="E44" s="458"/>
      <c r="F44" s="458"/>
      <c r="G44" s="458"/>
      <c r="H44" s="458"/>
      <c r="I44" s="458"/>
      <c r="J44" s="458"/>
      <c r="K44" s="458"/>
      <c r="L44" s="458"/>
      <c r="M44" s="458"/>
      <c r="N44" s="459"/>
      <c r="O44" s="359"/>
      <c r="P44" s="354"/>
      <c r="Q44" s="354"/>
      <c r="R44" s="354"/>
    </row>
    <row r="45" spans="2:18" ht="24" customHeight="1">
      <c r="B45" s="457"/>
      <c r="C45" s="458"/>
      <c r="D45" s="458"/>
      <c r="E45" s="458"/>
      <c r="F45" s="458"/>
      <c r="G45" s="458"/>
      <c r="H45" s="458"/>
      <c r="I45" s="458"/>
      <c r="J45" s="458"/>
      <c r="K45" s="458"/>
      <c r="L45" s="458"/>
      <c r="M45" s="458"/>
      <c r="N45" s="459"/>
      <c r="O45" s="359"/>
      <c r="P45" s="354"/>
      <c r="Q45" s="354"/>
      <c r="R45" s="354"/>
    </row>
    <row r="46" spans="2:18" ht="24" customHeight="1">
      <c r="B46" s="457"/>
      <c r="C46" s="458"/>
      <c r="D46" s="458"/>
      <c r="E46" s="458"/>
      <c r="F46" s="458"/>
      <c r="G46" s="458"/>
      <c r="H46" s="458"/>
      <c r="I46" s="458"/>
      <c r="J46" s="458"/>
      <c r="K46" s="458"/>
      <c r="L46" s="458"/>
      <c r="M46" s="458"/>
      <c r="N46" s="459"/>
      <c r="O46" s="359"/>
      <c r="P46" s="354"/>
      <c r="Q46" s="354"/>
      <c r="R46" s="354"/>
    </row>
    <row r="47" spans="2:18" ht="24" customHeight="1">
      <c r="B47" s="457"/>
      <c r="C47" s="458"/>
      <c r="D47" s="458"/>
      <c r="E47" s="458"/>
      <c r="F47" s="458"/>
      <c r="G47" s="458"/>
      <c r="H47" s="458"/>
      <c r="I47" s="458"/>
      <c r="J47" s="458"/>
      <c r="K47" s="458"/>
      <c r="L47" s="458"/>
      <c r="M47" s="458"/>
      <c r="N47" s="459"/>
      <c r="O47" s="359"/>
      <c r="P47" s="354"/>
      <c r="Q47" s="354"/>
      <c r="R47" s="354"/>
    </row>
    <row r="48" spans="2:18" ht="24" customHeight="1" thickBot="1">
      <c r="B48" s="460"/>
      <c r="C48" s="461"/>
      <c r="D48" s="461"/>
      <c r="E48" s="461"/>
      <c r="F48" s="461"/>
      <c r="G48" s="461"/>
      <c r="H48" s="461"/>
      <c r="I48" s="461"/>
      <c r="J48" s="461"/>
      <c r="K48" s="461"/>
      <c r="L48" s="461"/>
      <c r="M48" s="461"/>
      <c r="N48" s="462"/>
      <c r="O48" s="359"/>
      <c r="P48" s="354"/>
      <c r="Q48" s="354"/>
      <c r="R48" s="354"/>
    </row>
    <row r="49" spans="2:15" s="354" customFormat="1" ht="24" customHeight="1">
      <c r="B49" s="361"/>
      <c r="C49" s="361"/>
      <c r="D49" s="361"/>
      <c r="E49" s="361"/>
      <c r="F49" s="361"/>
      <c r="G49" s="361"/>
      <c r="H49" s="361"/>
      <c r="I49" s="361"/>
      <c r="J49" s="361"/>
      <c r="K49" s="361"/>
      <c r="L49" s="361"/>
      <c r="M49" s="361"/>
      <c r="N49" s="360"/>
      <c r="O49" s="359"/>
    </row>
    <row r="50" spans="2:15" s="354" customFormat="1" ht="24" customHeight="1">
      <c r="B50" s="361"/>
      <c r="C50" s="361"/>
      <c r="D50" s="361"/>
      <c r="E50" s="361"/>
      <c r="F50" s="361"/>
      <c r="G50" s="361"/>
      <c r="H50" s="361"/>
      <c r="I50" s="361"/>
      <c r="J50" s="361"/>
      <c r="K50" s="361"/>
      <c r="L50" s="361"/>
      <c r="M50" s="361"/>
      <c r="N50" s="360"/>
      <c r="O50" s="359"/>
    </row>
    <row r="51" spans="2:15" s="354" customFormat="1" ht="24" customHeight="1">
      <c r="B51" s="358"/>
      <c r="C51" s="358"/>
      <c r="D51" s="358"/>
      <c r="E51" s="358"/>
      <c r="F51" s="358"/>
      <c r="G51" s="358"/>
      <c r="H51" s="358"/>
      <c r="I51" s="358"/>
      <c r="J51" s="358"/>
      <c r="K51" s="358"/>
      <c r="L51" s="358"/>
      <c r="M51" s="358"/>
      <c r="N51" s="357"/>
    </row>
    <row r="52" spans="2:15" s="354" customFormat="1" ht="24" customHeight="1">
      <c r="B52" s="358"/>
      <c r="C52" s="358"/>
      <c r="D52" s="358"/>
      <c r="E52" s="358"/>
      <c r="F52" s="358"/>
      <c r="G52" s="358"/>
      <c r="H52" s="358"/>
      <c r="I52" s="358"/>
      <c r="J52" s="358"/>
      <c r="K52" s="358"/>
      <c r="L52" s="358"/>
      <c r="M52" s="358"/>
      <c r="N52" s="357"/>
    </row>
    <row r="53" spans="2:15" s="354" customFormat="1" ht="24" customHeight="1">
      <c r="B53" s="358"/>
      <c r="C53" s="358"/>
      <c r="D53" s="358"/>
      <c r="E53" s="358"/>
      <c r="F53" s="358"/>
      <c r="G53" s="358"/>
      <c r="H53" s="358"/>
      <c r="I53" s="358"/>
      <c r="J53" s="358"/>
      <c r="K53" s="358"/>
      <c r="L53" s="358"/>
      <c r="M53" s="358"/>
      <c r="N53" s="357"/>
    </row>
    <row r="54" spans="2:15" s="354" customFormat="1" ht="24" customHeight="1">
      <c r="B54" s="358"/>
      <c r="C54" s="358"/>
      <c r="D54" s="358"/>
      <c r="E54" s="358"/>
      <c r="F54" s="358"/>
      <c r="G54" s="358"/>
      <c r="H54" s="358"/>
      <c r="I54" s="358"/>
      <c r="J54" s="358"/>
      <c r="K54" s="358"/>
      <c r="L54" s="358"/>
      <c r="M54" s="358"/>
      <c r="N54" s="357"/>
    </row>
    <row r="55" spans="2:15" s="354" customFormat="1" ht="24" customHeight="1">
      <c r="B55" s="358"/>
      <c r="C55" s="358"/>
      <c r="D55" s="358"/>
      <c r="E55" s="358"/>
      <c r="F55" s="358"/>
      <c r="G55" s="358"/>
      <c r="H55" s="358"/>
      <c r="I55" s="358"/>
      <c r="J55" s="358"/>
      <c r="K55" s="358"/>
      <c r="L55" s="358"/>
      <c r="M55" s="358"/>
      <c r="N55" s="357"/>
    </row>
    <row r="56" spans="2:15" s="354" customFormat="1" ht="24" customHeight="1">
      <c r="B56" s="358"/>
      <c r="C56" s="358"/>
      <c r="D56" s="358"/>
      <c r="E56" s="358"/>
      <c r="F56" s="358"/>
      <c r="G56" s="358"/>
      <c r="H56" s="358"/>
      <c r="I56" s="358"/>
      <c r="J56" s="358"/>
      <c r="K56" s="358"/>
      <c r="L56" s="358"/>
      <c r="M56" s="358"/>
      <c r="N56" s="357"/>
    </row>
    <row r="57" spans="2:15" s="354" customFormat="1" ht="24" customHeight="1">
      <c r="B57" s="358"/>
      <c r="C57" s="358"/>
      <c r="D57" s="358"/>
      <c r="E57" s="358"/>
      <c r="F57" s="358"/>
      <c r="G57" s="358"/>
      <c r="H57" s="358"/>
      <c r="I57" s="358"/>
      <c r="J57" s="358"/>
      <c r="K57" s="358"/>
      <c r="L57" s="358"/>
      <c r="M57" s="358"/>
      <c r="N57" s="357"/>
    </row>
    <row r="58" spans="2:15" s="354" customFormat="1" ht="24" customHeight="1">
      <c r="B58" s="358"/>
      <c r="C58" s="358"/>
      <c r="D58" s="358"/>
      <c r="E58" s="358"/>
      <c r="F58" s="358"/>
      <c r="G58" s="358"/>
      <c r="H58" s="358"/>
      <c r="I58" s="358"/>
      <c r="J58" s="358"/>
      <c r="K58" s="358"/>
      <c r="L58" s="358"/>
      <c r="M58" s="358"/>
      <c r="N58" s="357"/>
    </row>
    <row r="59" spans="2:15" s="354" customFormat="1" ht="24" customHeight="1">
      <c r="B59" s="358"/>
      <c r="C59" s="358"/>
      <c r="D59" s="358"/>
      <c r="E59" s="358"/>
      <c r="F59" s="358"/>
      <c r="G59" s="358"/>
      <c r="H59" s="358"/>
      <c r="I59" s="358"/>
      <c r="J59" s="358"/>
      <c r="K59" s="358"/>
      <c r="L59" s="358"/>
      <c r="M59" s="358"/>
      <c r="N59" s="357"/>
    </row>
    <row r="60" spans="2:15" s="354" customFormat="1" ht="24" customHeight="1">
      <c r="B60" s="358"/>
      <c r="C60" s="358"/>
      <c r="D60" s="358"/>
      <c r="E60" s="358"/>
      <c r="F60" s="358"/>
      <c r="G60" s="358"/>
      <c r="H60" s="358"/>
      <c r="I60" s="358"/>
      <c r="J60" s="358"/>
      <c r="K60" s="358"/>
      <c r="L60" s="358"/>
      <c r="M60" s="358"/>
      <c r="N60" s="357"/>
    </row>
    <row r="61" spans="2:15" s="354" customFormat="1" ht="24" customHeight="1">
      <c r="B61" s="358"/>
      <c r="C61" s="358"/>
      <c r="D61" s="358"/>
      <c r="E61" s="358"/>
      <c r="F61" s="358"/>
      <c r="G61" s="358"/>
      <c r="H61" s="358"/>
      <c r="I61" s="358"/>
      <c r="J61" s="358"/>
      <c r="K61" s="358"/>
      <c r="L61" s="358"/>
      <c r="M61" s="358"/>
      <c r="N61" s="357"/>
    </row>
    <row r="62" spans="2:15" s="354" customFormat="1" ht="24" customHeight="1">
      <c r="B62" s="358"/>
      <c r="C62" s="358"/>
      <c r="D62" s="358"/>
      <c r="E62" s="358"/>
      <c r="F62" s="358"/>
      <c r="G62" s="358"/>
      <c r="H62" s="358"/>
      <c r="I62" s="358"/>
      <c r="J62" s="358"/>
      <c r="K62" s="358"/>
      <c r="L62" s="358"/>
      <c r="M62" s="358"/>
      <c r="N62" s="357"/>
    </row>
    <row r="63" spans="2:15" s="354" customFormat="1" ht="24" customHeight="1">
      <c r="B63" s="358"/>
      <c r="C63" s="358"/>
      <c r="D63" s="358"/>
      <c r="E63" s="358"/>
      <c r="F63" s="358"/>
      <c r="G63" s="358"/>
      <c r="H63" s="358"/>
      <c r="I63" s="358"/>
      <c r="J63" s="358"/>
      <c r="K63" s="358"/>
      <c r="L63" s="358"/>
      <c r="M63" s="358"/>
      <c r="N63" s="357"/>
    </row>
    <row r="64" spans="2:15" s="354" customFormat="1" ht="24" customHeight="1">
      <c r="B64" s="358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8"/>
      <c r="N64" s="357"/>
    </row>
    <row r="65" spans="2:14" s="354" customFormat="1" ht="24" customHeight="1">
      <c r="B65" s="358"/>
      <c r="C65" s="358"/>
      <c r="D65" s="358"/>
      <c r="E65" s="358"/>
      <c r="F65" s="358"/>
      <c r="G65" s="358"/>
      <c r="H65" s="358"/>
      <c r="I65" s="358"/>
      <c r="J65" s="358"/>
      <c r="K65" s="358"/>
      <c r="L65" s="358"/>
      <c r="M65" s="358"/>
      <c r="N65" s="357"/>
    </row>
    <row r="66" spans="2:14" s="354" customFormat="1" ht="24" customHeight="1">
      <c r="B66" s="358"/>
      <c r="C66" s="358"/>
      <c r="D66" s="358"/>
      <c r="E66" s="358"/>
      <c r="F66" s="358"/>
      <c r="G66" s="358"/>
      <c r="H66" s="358"/>
      <c r="I66" s="358"/>
      <c r="J66" s="358"/>
      <c r="K66" s="358"/>
      <c r="L66" s="358"/>
      <c r="M66" s="358"/>
      <c r="N66" s="357"/>
    </row>
    <row r="67" spans="2:14" s="354" customFormat="1" ht="24" customHeight="1">
      <c r="B67" s="358"/>
      <c r="C67" s="358"/>
      <c r="D67" s="358"/>
      <c r="E67" s="358"/>
      <c r="F67" s="358"/>
      <c r="G67" s="358"/>
      <c r="H67" s="358"/>
      <c r="I67" s="358"/>
      <c r="J67" s="358"/>
      <c r="K67" s="358"/>
      <c r="L67" s="358"/>
      <c r="M67" s="358"/>
      <c r="N67" s="357"/>
    </row>
    <row r="68" spans="2:14" s="354" customFormat="1" ht="24" customHeight="1">
      <c r="B68" s="358"/>
      <c r="C68" s="358"/>
      <c r="D68" s="358"/>
      <c r="E68" s="358"/>
      <c r="F68" s="358"/>
      <c r="G68" s="358"/>
      <c r="H68" s="358"/>
      <c r="I68" s="358"/>
      <c r="J68" s="358"/>
      <c r="K68" s="358"/>
      <c r="L68" s="358"/>
      <c r="M68" s="358"/>
      <c r="N68" s="357"/>
    </row>
    <row r="69" spans="2:14" s="354" customFormat="1" ht="24" customHeight="1">
      <c r="B69" s="358"/>
      <c r="C69" s="358"/>
      <c r="D69" s="358"/>
      <c r="E69" s="358"/>
      <c r="F69" s="358"/>
      <c r="G69" s="358"/>
      <c r="H69" s="358"/>
      <c r="I69" s="358"/>
      <c r="J69" s="358"/>
      <c r="K69" s="358"/>
      <c r="L69" s="358"/>
      <c r="M69" s="358"/>
      <c r="N69" s="357"/>
    </row>
    <row r="70" spans="2:14" s="354" customFormat="1" ht="24" customHeight="1">
      <c r="B70" s="358"/>
      <c r="C70" s="358"/>
      <c r="D70" s="358"/>
      <c r="E70" s="358"/>
      <c r="F70" s="358"/>
      <c r="G70" s="358"/>
      <c r="H70" s="358"/>
      <c r="I70" s="358"/>
      <c r="J70" s="358"/>
      <c r="K70" s="358"/>
      <c r="L70" s="358"/>
      <c r="M70" s="358"/>
      <c r="N70" s="357"/>
    </row>
    <row r="71" spans="2:14" s="354" customFormat="1" ht="24" customHeight="1">
      <c r="B71" s="358"/>
      <c r="C71" s="358"/>
      <c r="D71" s="358"/>
      <c r="E71" s="358"/>
      <c r="F71" s="358"/>
      <c r="G71" s="358"/>
      <c r="H71" s="358"/>
      <c r="I71" s="358"/>
      <c r="J71" s="358"/>
      <c r="K71" s="358"/>
      <c r="L71" s="358"/>
      <c r="M71" s="358"/>
      <c r="N71" s="357"/>
    </row>
    <row r="72" spans="2:14" s="354" customFormat="1" ht="24" customHeight="1">
      <c r="B72" s="358"/>
      <c r="C72" s="358"/>
      <c r="D72" s="358"/>
      <c r="E72" s="358"/>
      <c r="F72" s="358"/>
      <c r="G72" s="358"/>
      <c r="H72" s="358"/>
      <c r="I72" s="358"/>
      <c r="J72" s="358"/>
      <c r="K72" s="358"/>
      <c r="L72" s="358"/>
      <c r="M72" s="358"/>
      <c r="N72" s="357"/>
    </row>
    <row r="73" spans="2:14" s="354" customFormat="1" ht="24" customHeight="1">
      <c r="B73" s="358"/>
      <c r="C73" s="358"/>
      <c r="D73" s="358"/>
      <c r="E73" s="358"/>
      <c r="F73" s="358"/>
      <c r="G73" s="358"/>
      <c r="H73" s="358"/>
      <c r="I73" s="358"/>
      <c r="J73" s="358"/>
      <c r="K73" s="358"/>
      <c r="L73" s="358"/>
      <c r="M73" s="358"/>
      <c r="N73" s="357"/>
    </row>
    <row r="74" spans="2:14" s="354" customFormat="1" ht="24" customHeight="1">
      <c r="B74" s="358"/>
      <c r="C74" s="358"/>
      <c r="D74" s="358"/>
      <c r="E74" s="358"/>
      <c r="F74" s="358"/>
      <c r="G74" s="358"/>
      <c r="H74" s="358"/>
      <c r="I74" s="358"/>
      <c r="J74" s="358"/>
      <c r="K74" s="358"/>
      <c r="L74" s="358"/>
      <c r="M74" s="358"/>
      <c r="N74" s="357"/>
    </row>
    <row r="75" spans="2:14" s="354" customFormat="1" ht="24" customHeight="1">
      <c r="B75" s="358"/>
      <c r="C75" s="358"/>
      <c r="D75" s="358"/>
      <c r="E75" s="358"/>
      <c r="F75" s="358"/>
      <c r="G75" s="358"/>
      <c r="H75" s="358"/>
      <c r="I75" s="358"/>
      <c r="J75" s="358"/>
      <c r="K75" s="358"/>
      <c r="L75" s="358"/>
      <c r="M75" s="358"/>
      <c r="N75" s="357"/>
    </row>
    <row r="76" spans="2:14" s="354" customFormat="1" ht="24" customHeight="1">
      <c r="B76" s="358"/>
      <c r="C76" s="358"/>
      <c r="D76" s="358"/>
      <c r="E76" s="358"/>
      <c r="F76" s="358"/>
      <c r="G76" s="358"/>
      <c r="H76" s="358"/>
      <c r="I76" s="358"/>
      <c r="J76" s="358"/>
      <c r="K76" s="358"/>
      <c r="L76" s="358"/>
      <c r="M76" s="358"/>
      <c r="N76" s="357"/>
    </row>
    <row r="77" spans="2:14" s="354" customFormat="1" ht="24" customHeight="1">
      <c r="B77" s="358"/>
      <c r="C77" s="358"/>
      <c r="D77" s="358"/>
      <c r="E77" s="358"/>
      <c r="F77" s="358"/>
      <c r="G77" s="358"/>
      <c r="H77" s="358"/>
      <c r="I77" s="358"/>
      <c r="J77" s="358"/>
      <c r="K77" s="358"/>
      <c r="L77" s="358"/>
      <c r="M77" s="358"/>
      <c r="N77" s="357"/>
    </row>
    <row r="78" spans="2:14" s="354" customFormat="1" ht="24" customHeight="1">
      <c r="B78" s="358"/>
      <c r="C78" s="358"/>
      <c r="D78" s="358"/>
      <c r="E78" s="358"/>
      <c r="F78" s="358"/>
      <c r="G78" s="358"/>
      <c r="H78" s="358"/>
      <c r="I78" s="358"/>
      <c r="J78" s="358"/>
      <c r="K78" s="358"/>
      <c r="L78" s="358"/>
      <c r="M78" s="358"/>
      <c r="N78" s="357"/>
    </row>
    <row r="79" spans="2:14" s="354" customFormat="1" ht="24" customHeight="1">
      <c r="B79" s="358"/>
      <c r="C79" s="358"/>
      <c r="D79" s="358"/>
      <c r="E79" s="358"/>
      <c r="F79" s="358"/>
      <c r="G79" s="358"/>
      <c r="H79" s="358"/>
      <c r="I79" s="358"/>
      <c r="J79" s="358"/>
      <c r="K79" s="358"/>
      <c r="L79" s="358"/>
      <c r="M79" s="358"/>
      <c r="N79" s="357"/>
    </row>
    <row r="80" spans="2:14" s="354" customFormat="1" ht="24" customHeight="1">
      <c r="B80" s="358"/>
      <c r="C80" s="358"/>
      <c r="D80" s="358"/>
      <c r="E80" s="358"/>
      <c r="F80" s="358"/>
      <c r="G80" s="358"/>
      <c r="H80" s="358"/>
      <c r="I80" s="358"/>
      <c r="J80" s="358"/>
      <c r="K80" s="358"/>
      <c r="L80" s="358"/>
      <c r="M80" s="358"/>
      <c r="N80" s="357"/>
    </row>
    <row r="81" spans="2:14" s="354" customFormat="1" ht="24" customHeight="1">
      <c r="B81" s="358"/>
      <c r="C81" s="358"/>
      <c r="D81" s="358"/>
      <c r="E81" s="358"/>
      <c r="F81" s="358"/>
      <c r="G81" s="358"/>
      <c r="H81" s="358"/>
      <c r="I81" s="358"/>
      <c r="J81" s="358"/>
      <c r="K81" s="358"/>
      <c r="L81" s="358"/>
      <c r="M81" s="358"/>
      <c r="N81" s="357"/>
    </row>
    <row r="82" spans="2:14" s="354" customFormat="1" ht="24" customHeight="1">
      <c r="B82" s="358"/>
      <c r="C82" s="358"/>
      <c r="D82" s="358"/>
      <c r="E82" s="358"/>
      <c r="F82" s="358"/>
      <c r="G82" s="358"/>
      <c r="H82" s="358"/>
      <c r="I82" s="358"/>
      <c r="J82" s="358"/>
      <c r="K82" s="358"/>
      <c r="L82" s="358"/>
      <c r="M82" s="358"/>
      <c r="N82" s="357"/>
    </row>
    <row r="83" spans="2:14" s="354" customFormat="1" ht="24" customHeight="1">
      <c r="B83" s="358"/>
      <c r="C83" s="358"/>
      <c r="D83" s="358"/>
      <c r="E83" s="358"/>
      <c r="F83" s="358"/>
      <c r="G83" s="358"/>
      <c r="H83" s="358"/>
      <c r="I83" s="358"/>
      <c r="J83" s="358"/>
      <c r="K83" s="358"/>
      <c r="L83" s="358"/>
      <c r="M83" s="358"/>
      <c r="N83" s="357"/>
    </row>
    <row r="84" spans="2:14" s="354" customFormat="1" ht="24" customHeight="1">
      <c r="B84" s="358"/>
      <c r="C84" s="358"/>
      <c r="D84" s="358"/>
      <c r="E84" s="358"/>
      <c r="F84" s="358"/>
      <c r="G84" s="358"/>
      <c r="H84" s="358"/>
      <c r="I84" s="358"/>
      <c r="J84" s="358"/>
      <c r="K84" s="358"/>
      <c r="L84" s="358"/>
      <c r="M84" s="358"/>
      <c r="N84" s="357"/>
    </row>
    <row r="85" spans="2:14" s="354" customFormat="1" ht="24" customHeight="1">
      <c r="B85" s="358"/>
      <c r="C85" s="358"/>
      <c r="D85" s="358"/>
      <c r="E85" s="358"/>
      <c r="F85" s="358"/>
      <c r="G85" s="358"/>
      <c r="H85" s="358"/>
      <c r="I85" s="358"/>
      <c r="J85" s="358"/>
      <c r="K85" s="358"/>
      <c r="L85" s="358"/>
      <c r="M85" s="358"/>
      <c r="N85" s="357"/>
    </row>
    <row r="86" spans="2:14" s="354" customFormat="1" ht="24" customHeight="1">
      <c r="B86" s="358"/>
      <c r="C86" s="358"/>
      <c r="D86" s="358"/>
      <c r="E86" s="358"/>
      <c r="F86" s="358"/>
      <c r="G86" s="358"/>
      <c r="H86" s="358"/>
      <c r="I86" s="358"/>
      <c r="J86" s="358"/>
      <c r="K86" s="358"/>
      <c r="L86" s="358"/>
      <c r="M86" s="358"/>
      <c r="N86" s="357"/>
    </row>
    <row r="87" spans="2:14" s="354" customFormat="1" ht="24" customHeight="1">
      <c r="B87" s="358"/>
      <c r="C87" s="358"/>
      <c r="D87" s="358"/>
      <c r="E87" s="358"/>
      <c r="F87" s="358"/>
      <c r="G87" s="358"/>
      <c r="H87" s="358"/>
      <c r="I87" s="358"/>
      <c r="J87" s="358"/>
      <c r="K87" s="358"/>
      <c r="L87" s="358"/>
      <c r="M87" s="358"/>
      <c r="N87" s="357"/>
    </row>
    <row r="88" spans="2:14" s="354" customFormat="1" ht="24" customHeight="1">
      <c r="B88" s="358"/>
      <c r="C88" s="358"/>
      <c r="D88" s="358"/>
      <c r="E88" s="358"/>
      <c r="F88" s="358"/>
      <c r="G88" s="358"/>
      <c r="H88" s="358"/>
      <c r="I88" s="358"/>
      <c r="J88" s="358"/>
      <c r="K88" s="358"/>
      <c r="L88" s="358"/>
      <c r="M88" s="358"/>
      <c r="N88" s="357"/>
    </row>
    <row r="89" spans="2:14" s="354" customFormat="1" ht="24" customHeight="1">
      <c r="B89" s="358"/>
      <c r="C89" s="358"/>
      <c r="D89" s="358"/>
      <c r="E89" s="358"/>
      <c r="F89" s="358"/>
      <c r="G89" s="358"/>
      <c r="H89" s="358"/>
      <c r="I89" s="358"/>
      <c r="J89" s="358"/>
      <c r="K89" s="358"/>
      <c r="L89" s="358"/>
      <c r="M89" s="358"/>
      <c r="N89" s="357"/>
    </row>
    <row r="90" spans="2:14" s="354" customFormat="1" ht="24" customHeight="1">
      <c r="B90" s="358"/>
      <c r="C90" s="358"/>
      <c r="D90" s="358"/>
      <c r="E90" s="358"/>
      <c r="F90" s="358"/>
      <c r="G90" s="358"/>
      <c r="H90" s="358"/>
      <c r="I90" s="358"/>
      <c r="J90" s="358"/>
      <c r="K90" s="358"/>
      <c r="L90" s="358"/>
      <c r="M90" s="358"/>
      <c r="N90" s="357"/>
    </row>
    <row r="91" spans="2:14" s="354" customFormat="1" ht="24" customHeight="1">
      <c r="B91" s="358"/>
      <c r="C91" s="358"/>
      <c r="D91" s="358"/>
      <c r="E91" s="358"/>
      <c r="F91" s="358"/>
      <c r="G91" s="358"/>
      <c r="H91" s="358"/>
      <c r="I91" s="358"/>
      <c r="J91" s="358"/>
      <c r="K91" s="358"/>
      <c r="L91" s="358"/>
      <c r="M91" s="358"/>
      <c r="N91" s="357"/>
    </row>
    <row r="92" spans="2:14" s="354" customFormat="1" ht="24" customHeight="1">
      <c r="B92" s="358"/>
      <c r="C92" s="358"/>
      <c r="D92" s="358"/>
      <c r="E92" s="358"/>
      <c r="F92" s="358"/>
      <c r="G92" s="358"/>
      <c r="H92" s="358"/>
      <c r="I92" s="358"/>
      <c r="J92" s="358"/>
      <c r="K92" s="358"/>
      <c r="L92" s="358"/>
      <c r="M92" s="358"/>
      <c r="N92" s="357"/>
    </row>
    <row r="93" spans="2:14" ht="24" customHeight="1"/>
    <row r="94" spans="2:14" ht="24" customHeight="1"/>
    <row r="95" spans="2:14" ht="24" customHeight="1"/>
  </sheetData>
  <mergeCells count="23">
    <mergeCell ref="C28:M28"/>
    <mergeCell ref="C30:M30"/>
    <mergeCell ref="C32:M32"/>
    <mergeCell ref="B7:C7"/>
    <mergeCell ref="D7:H7"/>
    <mergeCell ref="I7:J7"/>
    <mergeCell ref="B42:N48"/>
    <mergeCell ref="I8:J8"/>
    <mergeCell ref="C10:M12"/>
    <mergeCell ref="C14:M16"/>
    <mergeCell ref="C34:M34"/>
    <mergeCell ref="C36:M37"/>
    <mergeCell ref="C39:F39"/>
    <mergeCell ref="C18:M20"/>
    <mergeCell ref="C22:M24"/>
    <mergeCell ref="B26:C26"/>
    <mergeCell ref="P4:R13"/>
    <mergeCell ref="B2:M2"/>
    <mergeCell ref="B3:M3"/>
    <mergeCell ref="B5:C5"/>
    <mergeCell ref="D5:H5"/>
    <mergeCell ref="I5:J5"/>
    <mergeCell ref="K5:M5"/>
  </mergeCells>
  <pageMargins left="0.7" right="0.7" top="0.75" bottom="0.75" header="0.3" footer="0.3"/>
  <pageSetup orientation="portrait" verticalDpi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3"/>
  <sheetViews>
    <sheetView tabSelected="1" workbookViewId="0">
      <selection activeCell="L5" sqref="L5"/>
    </sheetView>
  </sheetViews>
  <sheetFormatPr defaultRowHeight="12.75"/>
  <cols>
    <col min="3" max="3" width="9.28515625" bestFit="1" customWidth="1"/>
    <col min="4" max="4" width="10.7109375" bestFit="1" customWidth="1"/>
    <col min="5" max="5" width="0.42578125" hidden="1" customWidth="1"/>
    <col min="7" max="7" width="11.7109375" customWidth="1"/>
    <col min="8" max="8" width="10.7109375" bestFit="1" customWidth="1"/>
    <col min="10" max="10" width="12.140625" customWidth="1"/>
  </cols>
  <sheetData>
    <row r="1" spans="1:10">
      <c r="A1" s="3"/>
      <c r="B1" s="4" t="s">
        <v>169</v>
      </c>
      <c r="C1" s="5"/>
      <c r="D1" s="5"/>
      <c r="E1" s="5"/>
      <c r="F1" s="5"/>
      <c r="G1" s="6"/>
      <c r="H1" s="6"/>
      <c r="I1" s="6"/>
    </row>
    <row r="2" spans="1:10">
      <c r="A2" s="7"/>
      <c r="B2" s="8" t="s">
        <v>0</v>
      </c>
      <c r="C2" s="9"/>
      <c r="D2" s="8" t="s">
        <v>1</v>
      </c>
      <c r="E2" s="9"/>
      <c r="F2" s="9" t="s">
        <v>3</v>
      </c>
      <c r="G2" s="10"/>
      <c r="H2" s="9" t="s">
        <v>4</v>
      </c>
      <c r="I2" s="9"/>
      <c r="J2" s="143" t="s">
        <v>102</v>
      </c>
    </row>
    <row r="3" spans="1:10" ht="13.5" thickBot="1">
      <c r="A3" s="11"/>
      <c r="B3" s="9" t="s">
        <v>39</v>
      </c>
      <c r="C3" s="9"/>
      <c r="D3" s="8" t="s">
        <v>2</v>
      </c>
      <c r="E3" s="9"/>
      <c r="F3" s="9"/>
      <c r="G3" s="10"/>
      <c r="H3" s="10"/>
      <c r="I3" s="10"/>
      <c r="J3" s="143" t="s">
        <v>103</v>
      </c>
    </row>
    <row r="4" spans="1:10" ht="18" customHeight="1" thickBot="1">
      <c r="A4" s="63" t="s">
        <v>5</v>
      </c>
      <c r="B4" s="64"/>
      <c r="C4" s="64"/>
      <c r="D4" s="228">
        <v>31793.11</v>
      </c>
      <c r="E4" s="231"/>
      <c r="F4" s="229">
        <f>D4/D14</f>
        <v>0.54016440527158405</v>
      </c>
      <c r="G4" s="64"/>
      <c r="H4" s="79" t="s">
        <v>6</v>
      </c>
      <c r="I4" s="92"/>
      <c r="J4" s="55" t="s">
        <v>42</v>
      </c>
    </row>
    <row r="5" spans="1:10" ht="19.7" customHeight="1" thickBot="1">
      <c r="A5" s="60" t="s">
        <v>7</v>
      </c>
      <c r="B5" s="68"/>
      <c r="C5" s="68"/>
      <c r="D5" s="44">
        <v>11487.29</v>
      </c>
      <c r="E5" s="90"/>
      <c r="F5" s="229">
        <f>D5/D14</f>
        <v>0.19516886429267899</v>
      </c>
      <c r="G5" s="80"/>
      <c r="H5" s="80" t="s">
        <v>177</v>
      </c>
      <c r="I5" s="81"/>
      <c r="J5" s="56" t="s">
        <v>40</v>
      </c>
    </row>
    <row r="6" spans="1:10" ht="20.25" customHeight="1" thickBot="1">
      <c r="A6" s="63" t="s">
        <v>8</v>
      </c>
      <c r="B6" s="64"/>
      <c r="C6" s="64"/>
      <c r="D6" s="21">
        <v>546.74</v>
      </c>
      <c r="E6" s="281"/>
      <c r="F6" s="229">
        <f>D6/D14</f>
        <v>9.2891034232947291E-3</v>
      </c>
      <c r="G6" s="64"/>
      <c r="H6" s="79" t="s">
        <v>9</v>
      </c>
      <c r="I6" s="93"/>
      <c r="J6" s="89" t="s">
        <v>41</v>
      </c>
    </row>
    <row r="7" spans="1:10" ht="21.6" customHeight="1" thickBot="1">
      <c r="A7" s="60" t="s">
        <v>10</v>
      </c>
      <c r="B7" s="61"/>
      <c r="C7" s="61"/>
      <c r="D7" s="44">
        <v>0</v>
      </c>
      <c r="E7" s="90"/>
      <c r="F7" s="229">
        <f>D7/D14</f>
        <v>0</v>
      </c>
      <c r="G7" s="68"/>
      <c r="H7" s="80" t="s">
        <v>17</v>
      </c>
      <c r="I7" s="81"/>
      <c r="J7" s="57" t="s">
        <v>47</v>
      </c>
    </row>
    <row r="8" spans="1:10" ht="21" customHeight="1" thickBot="1">
      <c r="A8" s="63" t="s">
        <v>11</v>
      </c>
      <c r="B8" s="64"/>
      <c r="C8" s="64"/>
      <c r="D8" s="21">
        <v>13021.07</v>
      </c>
      <c r="E8" s="282"/>
      <c r="F8" s="229">
        <f>D8/D14</f>
        <v>0.22122776074909514</v>
      </c>
      <c r="G8" s="64"/>
      <c r="H8" s="79" t="s">
        <v>43</v>
      </c>
      <c r="I8" s="82"/>
      <c r="J8" s="58" t="s">
        <v>50</v>
      </c>
    </row>
    <row r="9" spans="1:10" ht="19.7" customHeight="1" thickBot="1">
      <c r="A9" s="60" t="s">
        <v>12</v>
      </c>
      <c r="B9" s="61"/>
      <c r="C9" s="61"/>
      <c r="D9" s="283">
        <v>3428</v>
      </c>
      <c r="E9" s="90"/>
      <c r="F9" s="229">
        <f>SUM(D9/H13)</f>
        <v>0.78211270819073697</v>
      </c>
      <c r="G9" s="61"/>
      <c r="H9" s="80" t="s">
        <v>46</v>
      </c>
      <c r="I9" s="83"/>
      <c r="J9" s="186" t="s">
        <v>51</v>
      </c>
    </row>
    <row r="10" spans="1:10" ht="13.5" hidden="1" thickBot="1">
      <c r="A10" s="60" t="s">
        <v>13</v>
      </c>
      <c r="B10" s="61"/>
      <c r="C10" s="84" t="s">
        <v>16</v>
      </c>
      <c r="D10" s="44"/>
      <c r="E10" s="90"/>
      <c r="F10" s="29"/>
      <c r="G10" s="61"/>
      <c r="H10" s="80" t="s">
        <v>18</v>
      </c>
      <c r="I10" s="83"/>
      <c r="J10" s="59" t="s">
        <v>59</v>
      </c>
    </row>
    <row r="11" spans="1:10" ht="13.5" hidden="1" thickBot="1">
      <c r="A11" s="85" t="s">
        <v>14</v>
      </c>
      <c r="B11" s="64"/>
      <c r="C11" s="86" t="s">
        <v>16</v>
      </c>
      <c r="D11" s="21"/>
      <c r="E11" s="91"/>
      <c r="F11" s="23"/>
      <c r="G11" s="64"/>
      <c r="H11" s="79" t="s">
        <v>18</v>
      </c>
      <c r="I11" s="82"/>
      <c r="J11" s="88"/>
    </row>
    <row r="12" spans="1:10" ht="13.5" thickBot="1">
      <c r="A12" s="108" t="s">
        <v>70</v>
      </c>
      <c r="B12" s="136"/>
      <c r="C12" s="137"/>
      <c r="D12" s="243">
        <v>2010</v>
      </c>
      <c r="E12" s="244"/>
      <c r="F12" s="245">
        <f>D12/D14</f>
        <v>3.4149866263347116E-2</v>
      </c>
      <c r="G12" s="138" t="s">
        <v>179</v>
      </c>
      <c r="H12" s="140" t="s">
        <v>178</v>
      </c>
      <c r="I12" s="141"/>
      <c r="J12" s="142" t="s">
        <v>101</v>
      </c>
    </row>
    <row r="13" spans="1:10" ht="13.5" thickBot="1">
      <c r="A13" s="108" t="s">
        <v>72</v>
      </c>
      <c r="B13" s="138"/>
      <c r="C13" s="139"/>
      <c r="D13" s="44"/>
      <c r="E13" s="265"/>
      <c r="F13" s="266">
        <f>D13/D14</f>
        <v>0</v>
      </c>
      <c r="G13" s="138">
        <v>5681</v>
      </c>
      <c r="H13" s="140">
        <v>4383</v>
      </c>
      <c r="I13" s="141"/>
      <c r="J13" s="138"/>
    </row>
    <row r="14" spans="1:10" ht="21.6" customHeight="1" thickBot="1">
      <c r="A14" s="60" t="s">
        <v>15</v>
      </c>
      <c r="B14" s="61"/>
      <c r="C14" s="61"/>
      <c r="D14" s="44">
        <f>SUM(D4,D5,D6,D7,D8,D13,D12)</f>
        <v>58858.21</v>
      </c>
      <c r="E14" s="90"/>
      <c r="F14" s="106">
        <f>SUM(F4:F8,F12:F13)</f>
        <v>1</v>
      </c>
      <c r="G14" s="61"/>
      <c r="H14" s="61"/>
      <c r="I14" s="87"/>
      <c r="J14" s="189" t="s">
        <v>141</v>
      </c>
    </row>
    <row r="15" spans="1:10">
      <c r="A15" s="2"/>
      <c r="B15" s="2"/>
      <c r="C15" s="2"/>
      <c r="D15" s="2"/>
      <c r="E15" s="2" t="s">
        <v>48</v>
      </c>
      <c r="F15" s="2"/>
      <c r="G15" s="2"/>
      <c r="H15" s="2"/>
      <c r="I15" s="2"/>
      <c r="J15" s="2"/>
    </row>
    <row r="16" spans="1:10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4" ht="13.5" thickBot="1">
      <c r="A17" s="2"/>
      <c r="B17" s="2" t="s">
        <v>19</v>
      </c>
      <c r="C17" s="2"/>
      <c r="D17" s="2" t="s">
        <v>67</v>
      </c>
      <c r="E17" s="2" t="s">
        <v>3</v>
      </c>
      <c r="F17" s="1" t="s">
        <v>66</v>
      </c>
      <c r="G17" s="2"/>
      <c r="H17" s="2" t="s">
        <v>61</v>
      </c>
      <c r="I17" s="2"/>
      <c r="J17" s="28"/>
    </row>
    <row r="18" spans="1:14" ht="21" customHeight="1" thickBot="1">
      <c r="A18" s="71" t="s">
        <v>34</v>
      </c>
      <c r="B18" s="71"/>
      <c r="C18" s="72"/>
      <c r="D18" s="284">
        <v>32442.77</v>
      </c>
      <c r="E18" s="192"/>
      <c r="F18" s="285">
        <f>D18/D23</f>
        <v>0.57069114401315368</v>
      </c>
      <c r="G18" s="60" t="s">
        <v>62</v>
      </c>
      <c r="H18" s="68"/>
      <c r="I18" s="68"/>
      <c r="J18" s="73"/>
    </row>
    <row r="19" spans="1:14" ht="21" customHeight="1" thickBot="1">
      <c r="A19" s="60" t="s">
        <v>25</v>
      </c>
      <c r="B19" s="68"/>
      <c r="C19" s="73"/>
      <c r="D19" s="283">
        <v>6501.79</v>
      </c>
      <c r="E19" s="193"/>
      <c r="F19" s="286">
        <f>D19/D23</f>
        <v>0.11437105935261638</v>
      </c>
      <c r="G19" s="66" t="s">
        <v>63</v>
      </c>
      <c r="H19" s="74"/>
      <c r="I19" s="74"/>
      <c r="J19" s="74"/>
      <c r="K19" s="390" t="s">
        <v>98</v>
      </c>
      <c r="L19" s="391"/>
      <c r="M19" s="391"/>
      <c r="N19" s="392"/>
    </row>
    <row r="20" spans="1:14" ht="21" customHeight="1" thickBot="1">
      <c r="A20" s="66" t="s">
        <v>35</v>
      </c>
      <c r="B20" s="74"/>
      <c r="C20" s="75"/>
      <c r="D20" s="287">
        <v>5914.83</v>
      </c>
      <c r="E20" s="246"/>
      <c r="F20" s="288">
        <f>D20/D23</f>
        <v>0.10404602009456411</v>
      </c>
      <c r="G20" s="60" t="s">
        <v>64</v>
      </c>
      <c r="H20" s="68"/>
      <c r="I20" s="68"/>
      <c r="J20" s="68"/>
      <c r="K20" s="247" t="s">
        <v>140</v>
      </c>
      <c r="L20" s="247"/>
      <c r="M20" s="247"/>
      <c r="N20" s="247">
        <f>D20*75%</f>
        <v>4436.1224999999995</v>
      </c>
    </row>
    <row r="21" spans="1:14" ht="21" customHeight="1" thickBot="1">
      <c r="A21" s="66" t="s">
        <v>36</v>
      </c>
      <c r="B21" s="74"/>
      <c r="C21" s="75"/>
      <c r="D21" s="289">
        <v>9156.69</v>
      </c>
      <c r="E21" s="290"/>
      <c r="F21" s="291">
        <f>D21/D23</f>
        <v>0.16107261776580126</v>
      </c>
      <c r="G21" s="60" t="s">
        <v>65</v>
      </c>
      <c r="H21" s="68"/>
      <c r="I21" s="68"/>
      <c r="J21" s="68"/>
      <c r="K21" s="248" t="s">
        <v>105</v>
      </c>
      <c r="L21" s="249"/>
      <c r="M21" s="249"/>
      <c r="N21" s="250">
        <f>D21</f>
        <v>9156.69</v>
      </c>
    </row>
    <row r="22" spans="1:14" ht="18.95" customHeight="1" thickBot="1">
      <c r="A22" s="68" t="s">
        <v>37</v>
      </c>
      <c r="B22" s="68"/>
      <c r="C22" s="76"/>
      <c r="D22" s="283">
        <v>2832.13</v>
      </c>
      <c r="E22" s="292"/>
      <c r="F22" s="280">
        <f>D22/D23</f>
        <v>4.9819158773864648E-2</v>
      </c>
      <c r="G22" s="60" t="s">
        <v>38</v>
      </c>
      <c r="H22" s="68"/>
      <c r="I22" s="68"/>
      <c r="J22" s="68"/>
      <c r="K22" s="248" t="s">
        <v>105</v>
      </c>
      <c r="L22" s="249"/>
      <c r="M22" s="251"/>
      <c r="N22" s="250">
        <f>D22</f>
        <v>2832.13</v>
      </c>
    </row>
    <row r="23" spans="1:14" ht="15.95" customHeight="1" thickBot="1">
      <c r="A23" s="65" t="s">
        <v>15</v>
      </c>
      <c r="B23" s="77"/>
      <c r="C23" s="78"/>
      <c r="D23" s="94">
        <f>SUM(D18:D22)</f>
        <v>56848.21</v>
      </c>
      <c r="E23" s="95"/>
      <c r="F23" s="96">
        <f>SUM(F18:F22)</f>
        <v>1</v>
      </c>
      <c r="G23" s="71"/>
      <c r="H23" s="71"/>
      <c r="I23" s="71"/>
      <c r="J23" s="74"/>
      <c r="K23" s="252" t="s">
        <v>106</v>
      </c>
      <c r="L23" s="253"/>
      <c r="M23" s="254">
        <f>N23/D23</f>
        <v>0.28892629161058897</v>
      </c>
      <c r="N23" s="255">
        <f>SUM(N20:N22)</f>
        <v>16424.942500000001</v>
      </c>
    </row>
    <row r="24" spans="1:14" ht="12" hidden="1" customHeight="1" thickBot="1">
      <c r="A24" s="38"/>
      <c r="B24" s="38"/>
      <c r="C24" s="38"/>
      <c r="D24" s="38"/>
      <c r="E24" s="38"/>
      <c r="F24" s="38"/>
      <c r="G24" s="38"/>
      <c r="H24" s="38"/>
      <c r="I24" s="38"/>
      <c r="J24" s="32"/>
    </row>
    <row r="25" spans="1:14" ht="13.5" hidden="1" thickBot="1">
      <c r="A25" s="38"/>
      <c r="B25" s="38"/>
      <c r="C25" s="38"/>
      <c r="D25" s="38"/>
      <c r="E25" s="38"/>
      <c r="F25" s="38"/>
      <c r="G25" s="38"/>
      <c r="H25" s="38"/>
      <c r="I25" s="38"/>
      <c r="J25" s="32"/>
    </row>
    <row r="26" spans="1:14" ht="13.5" hidden="1" thickBot="1">
      <c r="A26" s="38"/>
      <c r="B26" s="38"/>
      <c r="C26" s="38"/>
      <c r="D26" s="38"/>
      <c r="E26" s="38"/>
      <c r="F26" s="38"/>
      <c r="G26" s="38"/>
      <c r="H26" s="38"/>
      <c r="I26" s="38"/>
      <c r="J26" s="32"/>
    </row>
    <row r="27" spans="1:14" ht="13.5" hidden="1" thickBot="1">
      <c r="A27" s="38"/>
      <c r="B27" s="38"/>
      <c r="C27" s="38"/>
      <c r="D27" s="38"/>
      <c r="E27" s="38"/>
      <c r="F27" s="38"/>
      <c r="G27" s="38"/>
      <c r="H27" s="38"/>
      <c r="I27" s="38"/>
      <c r="J27" s="32"/>
    </row>
    <row r="28" spans="1:14" ht="13.5" hidden="1" thickBot="1">
      <c r="A28" s="38"/>
      <c r="B28" s="38"/>
      <c r="C28" s="38"/>
      <c r="D28" s="38"/>
      <c r="E28" s="38"/>
      <c r="F28" s="38"/>
      <c r="G28" s="38"/>
      <c r="H28" s="38"/>
      <c r="I28" s="38"/>
      <c r="J28" s="32"/>
    </row>
    <row r="29" spans="1:14" ht="15" hidden="1" customHeight="1" thickBot="1">
      <c r="A29" s="38"/>
      <c r="B29" s="38"/>
      <c r="C29" s="38"/>
      <c r="D29" s="38"/>
      <c r="E29" s="38"/>
      <c r="F29" s="38"/>
      <c r="G29" s="38"/>
      <c r="H29" s="38"/>
      <c r="I29" s="38"/>
      <c r="J29" s="32"/>
    </row>
    <row r="30" spans="1:14" ht="21" customHeight="1" thickBot="1">
      <c r="A30" s="187" t="s">
        <v>109</v>
      </c>
      <c r="B30" s="188"/>
      <c r="C30" s="188"/>
      <c r="D30" s="188"/>
      <c r="E30" s="188"/>
      <c r="F30" s="188"/>
      <c r="G30" s="188"/>
      <c r="H30" s="188"/>
      <c r="I30" s="188"/>
      <c r="J30" s="191" t="s">
        <v>111</v>
      </c>
    </row>
    <row r="31" spans="1:14" ht="21.6" customHeight="1" thickBot="1">
      <c r="A31" s="60" t="s">
        <v>139</v>
      </c>
      <c r="B31" s="61"/>
      <c r="C31" s="61"/>
      <c r="D31" s="62"/>
      <c r="E31" s="61"/>
      <c r="F31" s="61"/>
      <c r="G31" s="61"/>
      <c r="H31" s="61"/>
      <c r="I31" s="61"/>
      <c r="J31" s="484">
        <v>16424</v>
      </c>
    </row>
    <row r="32" spans="1:14" ht="20.25" customHeight="1" thickBot="1">
      <c r="A32" s="63" t="s">
        <v>60</v>
      </c>
      <c r="B32" s="64"/>
      <c r="C32" s="64"/>
      <c r="D32" s="64"/>
      <c r="E32" s="64"/>
      <c r="F32" s="65"/>
      <c r="G32" s="65"/>
      <c r="H32" s="65"/>
      <c r="I32" s="65"/>
      <c r="J32" s="485">
        <v>0</v>
      </c>
      <c r="K32" s="13"/>
    </row>
    <row r="33" spans="1:11" ht="21" customHeight="1" thickBot="1">
      <c r="A33" s="60" t="s">
        <v>52</v>
      </c>
      <c r="B33" s="61"/>
      <c r="C33" s="61"/>
      <c r="D33" s="61"/>
      <c r="E33" s="61" t="s">
        <v>53</v>
      </c>
      <c r="F33" s="68"/>
      <c r="G33" s="68"/>
      <c r="H33" s="61"/>
      <c r="I33" s="61"/>
      <c r="J33" s="486">
        <v>2010</v>
      </c>
      <c r="K33" s="12"/>
    </row>
    <row r="34" spans="1:11" ht="21" customHeight="1" thickBot="1">
      <c r="A34" s="66" t="s">
        <v>182</v>
      </c>
      <c r="B34" s="67"/>
      <c r="C34" s="67"/>
      <c r="D34" s="67"/>
      <c r="E34" s="67" t="s">
        <v>53</v>
      </c>
      <c r="F34" s="74"/>
      <c r="G34" s="67"/>
      <c r="H34" s="67"/>
      <c r="I34" s="67"/>
      <c r="J34" s="243"/>
      <c r="K34" s="12"/>
    </row>
    <row r="35" spans="1:11" ht="20.25" customHeight="1" thickBot="1">
      <c r="A35" s="60" t="s">
        <v>55</v>
      </c>
      <c r="B35" s="68"/>
      <c r="C35" s="68"/>
      <c r="D35" s="68"/>
      <c r="E35" s="61" t="s">
        <v>53</v>
      </c>
      <c r="F35" s="68"/>
      <c r="G35" s="61"/>
      <c r="H35" s="61"/>
      <c r="I35" s="61"/>
      <c r="J35" s="487"/>
    </row>
    <row r="36" spans="1:11" ht="21.6" customHeight="1" thickBot="1">
      <c r="A36" s="63" t="s">
        <v>172</v>
      </c>
      <c r="B36" s="64"/>
      <c r="C36" s="64"/>
      <c r="D36" s="64"/>
      <c r="E36" s="64" t="s">
        <v>53</v>
      </c>
      <c r="F36" s="65"/>
      <c r="G36" s="64"/>
      <c r="H36" s="64"/>
      <c r="I36" s="64"/>
      <c r="J36" s="192"/>
    </row>
    <row r="37" spans="1:11" ht="23.25" customHeight="1" thickBot="1">
      <c r="A37" s="60" t="s">
        <v>180</v>
      </c>
      <c r="B37" s="61"/>
      <c r="C37" s="61"/>
      <c r="D37" s="61"/>
      <c r="E37" s="61" t="s">
        <v>53</v>
      </c>
      <c r="F37" s="68"/>
      <c r="G37" s="61"/>
      <c r="H37" s="61"/>
      <c r="I37" s="61"/>
      <c r="J37" s="193">
        <v>1.03</v>
      </c>
    </row>
    <row r="38" spans="1:11" ht="21.95" customHeight="1" thickBot="1">
      <c r="A38" s="63" t="s">
        <v>170</v>
      </c>
      <c r="B38" s="64"/>
      <c r="C38" s="64"/>
      <c r="D38" s="65"/>
      <c r="E38" s="64" t="s">
        <v>53</v>
      </c>
      <c r="F38" s="65"/>
      <c r="G38" s="64"/>
      <c r="H38" s="64"/>
      <c r="I38" s="64"/>
      <c r="J38" s="192">
        <v>11.65</v>
      </c>
      <c r="K38" s="12"/>
    </row>
    <row r="39" spans="1:11" ht="20.25" customHeight="1" thickBot="1">
      <c r="A39" s="60" t="s">
        <v>171</v>
      </c>
      <c r="B39" s="61"/>
      <c r="C39" s="61"/>
      <c r="D39" s="61"/>
      <c r="E39" s="61" t="s">
        <v>53</v>
      </c>
      <c r="F39" s="68"/>
      <c r="G39" s="100"/>
      <c r="H39" s="61"/>
      <c r="I39" s="61"/>
      <c r="J39" s="193">
        <v>20.64</v>
      </c>
      <c r="K39" s="12"/>
    </row>
    <row r="40" spans="1:11" ht="19.7" customHeight="1" thickBot="1">
      <c r="A40" s="63" t="s">
        <v>181</v>
      </c>
      <c r="B40" s="69"/>
      <c r="C40" s="64"/>
      <c r="D40" s="70"/>
      <c r="E40" s="64" t="s">
        <v>53</v>
      </c>
      <c r="F40" s="65"/>
      <c r="G40" s="70"/>
      <c r="H40" s="64"/>
      <c r="I40" s="69"/>
      <c r="J40" s="488">
        <v>0.51</v>
      </c>
      <c r="K40" s="12"/>
    </row>
    <row r="41" spans="1:11" ht="13.5" thickBot="1">
      <c r="A41" s="60"/>
      <c r="B41" s="68"/>
      <c r="C41" s="61"/>
      <c r="D41" s="101"/>
      <c r="E41" s="61"/>
      <c r="F41" s="62"/>
      <c r="G41" s="102"/>
      <c r="H41" s="68"/>
      <c r="I41" s="68"/>
      <c r="J41" s="193"/>
      <c r="K41" s="12"/>
    </row>
    <row r="42" spans="1:11" ht="13.5" thickBot="1">
      <c r="A42" s="66"/>
      <c r="B42" s="74"/>
      <c r="C42" s="67"/>
      <c r="D42" s="103"/>
      <c r="E42" s="67"/>
      <c r="F42" s="104"/>
      <c r="G42" s="105"/>
      <c r="H42" s="67"/>
      <c r="I42" s="67"/>
      <c r="J42" s="194"/>
      <c r="K42" s="12"/>
    </row>
    <row r="43" spans="1:11" ht="13.5" thickBot="1">
      <c r="A43" s="35"/>
      <c r="B43" s="36"/>
      <c r="C43" s="17"/>
      <c r="D43" s="41"/>
      <c r="E43" s="17"/>
      <c r="F43" s="42"/>
      <c r="G43" s="43"/>
      <c r="H43" s="36"/>
      <c r="I43" s="36"/>
      <c r="J43" s="37"/>
      <c r="K43" s="12"/>
    </row>
  </sheetData>
  <mergeCells count="1">
    <mergeCell ref="K19:N19"/>
  </mergeCells>
  <phoneticPr fontId="0" type="noConversion"/>
  <pageMargins left="0.75" right="0.75" top="1" bottom="1" header="0.5" footer="0.5"/>
  <pageSetup orientation="portrait" horizontalDpi="525" verticalDpi="525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0"/>
  <sheetViews>
    <sheetView workbookViewId="0">
      <selection activeCell="S15" sqref="S15"/>
    </sheetView>
  </sheetViews>
  <sheetFormatPr defaultRowHeight="12.75"/>
  <cols>
    <col min="4" max="4" width="12" customWidth="1"/>
    <col min="5" max="5" width="0.28515625" hidden="1" customWidth="1"/>
    <col min="6" max="6" width="11.42578125" customWidth="1"/>
    <col min="9" max="9" width="9" customWidth="1"/>
    <col min="10" max="10" width="13.28515625" customWidth="1"/>
    <col min="11" max="11" width="10.42578125" customWidth="1"/>
    <col min="13" max="13" width="12.7109375" customWidth="1"/>
    <col min="14" max="14" width="16.5703125" customWidth="1"/>
  </cols>
  <sheetData>
    <row r="1" spans="1:12" ht="13.5" thickBot="1">
      <c r="A1" s="3"/>
      <c r="B1" s="4" t="s">
        <v>58</v>
      </c>
      <c r="C1" s="5"/>
      <c r="D1" s="271"/>
      <c r="E1" s="5"/>
      <c r="F1" s="5"/>
      <c r="G1" s="6"/>
      <c r="H1" s="6"/>
      <c r="I1" s="6"/>
      <c r="J1" s="55" t="s">
        <v>42</v>
      </c>
      <c r="K1" s="18"/>
    </row>
    <row r="2" spans="1:12" ht="13.5" thickBot="1">
      <c r="A2" s="7"/>
      <c r="B2" s="8" t="s">
        <v>0</v>
      </c>
      <c r="C2" s="9"/>
      <c r="D2" s="8" t="s">
        <v>1</v>
      </c>
      <c r="E2" s="9"/>
      <c r="F2" s="9" t="s">
        <v>3</v>
      </c>
      <c r="G2" s="10"/>
      <c r="H2" s="9" t="s">
        <v>4</v>
      </c>
      <c r="I2" s="9"/>
      <c r="J2" s="56" t="s">
        <v>40</v>
      </c>
      <c r="K2" s="18"/>
    </row>
    <row r="3" spans="1:12" ht="13.5" thickBot="1">
      <c r="A3" s="11"/>
      <c r="B3" s="9" t="s">
        <v>39</v>
      </c>
      <c r="C3" s="9"/>
      <c r="D3" s="8" t="s">
        <v>2</v>
      </c>
      <c r="E3" s="9"/>
      <c r="F3" s="9"/>
      <c r="G3" s="10"/>
      <c r="H3" s="10"/>
      <c r="I3" s="10"/>
      <c r="J3" s="97" t="s">
        <v>41</v>
      </c>
      <c r="K3" s="18"/>
    </row>
    <row r="4" spans="1:12" ht="17.25" customHeight="1" thickBot="1">
      <c r="A4" s="63" t="s">
        <v>5</v>
      </c>
      <c r="B4" s="64"/>
      <c r="C4" s="64"/>
      <c r="D4" s="228"/>
      <c r="E4" s="276"/>
      <c r="F4" s="229" t="e">
        <f>D4/D14</f>
        <v>#DIV/0!</v>
      </c>
      <c r="G4" s="126"/>
      <c r="H4" s="127" t="s">
        <v>6</v>
      </c>
      <c r="I4" s="128"/>
      <c r="J4" s="57" t="s">
        <v>47</v>
      </c>
    </row>
    <row r="5" spans="1:12" ht="18" customHeight="1" thickBot="1">
      <c r="A5" s="60" t="s">
        <v>7</v>
      </c>
      <c r="B5" s="68"/>
      <c r="C5" s="68"/>
      <c r="D5" s="44"/>
      <c r="E5" s="45"/>
      <c r="F5" s="277" t="e">
        <f>D5/D14</f>
        <v>#DIV/0!</v>
      </c>
      <c r="G5" s="129"/>
      <c r="H5" s="129" t="s">
        <v>177</v>
      </c>
      <c r="I5" s="130"/>
      <c r="J5" s="58" t="s">
        <v>50</v>
      </c>
    </row>
    <row r="6" spans="1:12" ht="18" customHeight="1" thickBot="1">
      <c r="A6" s="60" t="s">
        <v>8</v>
      </c>
      <c r="B6" s="61"/>
      <c r="C6" s="61"/>
      <c r="D6" s="44"/>
      <c r="E6" s="278"/>
      <c r="F6" s="209" t="e">
        <f>D6/D14</f>
        <v>#DIV/0!</v>
      </c>
      <c r="G6" s="131"/>
      <c r="H6" s="129" t="s">
        <v>9</v>
      </c>
      <c r="I6" s="130"/>
      <c r="J6" s="98" t="s">
        <v>51</v>
      </c>
    </row>
    <row r="7" spans="1:12" ht="18" customHeight="1" thickBot="1">
      <c r="A7" s="63" t="s">
        <v>10</v>
      </c>
      <c r="B7" s="64"/>
      <c r="C7" s="64"/>
      <c r="D7" s="21"/>
      <c r="E7" s="22"/>
      <c r="F7" s="209" t="e">
        <f>D7/D14</f>
        <v>#DIV/0!</v>
      </c>
      <c r="G7" s="132"/>
      <c r="H7" s="127" t="s">
        <v>17</v>
      </c>
      <c r="I7" s="133"/>
      <c r="J7" s="135" t="s">
        <v>100</v>
      </c>
    </row>
    <row r="8" spans="1:12" ht="18.95" customHeight="1" thickBot="1">
      <c r="A8" s="60" t="s">
        <v>11</v>
      </c>
      <c r="B8" s="61"/>
      <c r="C8" s="61"/>
      <c r="D8" s="44"/>
      <c r="E8" s="279"/>
      <c r="F8" s="209" t="e">
        <f>D8/D14</f>
        <v>#DIV/0!</v>
      </c>
      <c r="G8" s="293"/>
      <c r="H8" s="129" t="s">
        <v>43</v>
      </c>
      <c r="I8" s="134"/>
      <c r="J8" s="272" t="s">
        <v>164</v>
      </c>
    </row>
    <row r="9" spans="1:12" ht="18.95" customHeight="1" thickBot="1">
      <c r="A9" s="60" t="s">
        <v>12</v>
      </c>
      <c r="B9" s="61"/>
      <c r="C9" s="61"/>
      <c r="D9" s="193"/>
      <c r="E9" s="45"/>
      <c r="F9" s="209"/>
      <c r="G9" s="131"/>
      <c r="H9" s="129" t="s">
        <v>46</v>
      </c>
      <c r="I9" s="134"/>
    </row>
    <row r="10" spans="1:12" ht="17.25" customHeight="1" thickBot="1">
      <c r="A10" s="63" t="s">
        <v>69</v>
      </c>
      <c r="B10" s="64"/>
      <c r="C10" s="64"/>
      <c r="D10" s="21"/>
      <c r="E10" s="22"/>
      <c r="F10" s="209" t="e">
        <f>D10/D14</f>
        <v>#DIV/0!</v>
      </c>
      <c r="G10" s="64" t="s">
        <v>166</v>
      </c>
      <c r="H10" s="109"/>
      <c r="I10" s="82" t="s">
        <v>167</v>
      </c>
    </row>
    <row r="11" spans="1:12" ht="17.25" customHeight="1" thickBot="1">
      <c r="A11" s="63" t="s">
        <v>68</v>
      </c>
      <c r="B11" s="64"/>
      <c r="C11" s="64"/>
      <c r="D11" s="21"/>
      <c r="E11" s="22"/>
      <c r="F11" s="209" t="e">
        <f>D11/D14</f>
        <v>#DIV/0!</v>
      </c>
      <c r="G11" s="256" t="s">
        <v>166</v>
      </c>
      <c r="H11" s="109"/>
      <c r="I11" s="82" t="s">
        <v>168</v>
      </c>
      <c r="L11" s="273"/>
    </row>
    <row r="12" spans="1:12" ht="18.95" customHeight="1" thickBot="1">
      <c r="A12" s="60" t="s">
        <v>161</v>
      </c>
      <c r="B12" s="61"/>
      <c r="C12" s="84" t="s">
        <v>162</v>
      </c>
      <c r="D12" s="44"/>
      <c r="E12" s="45"/>
      <c r="F12" s="280" t="e">
        <f>D12/D14</f>
        <v>#DIV/0!</v>
      </c>
      <c r="G12" s="61" t="s">
        <v>166</v>
      </c>
      <c r="H12" s="80" t="s">
        <v>18</v>
      </c>
      <c r="I12" s="83" t="s">
        <v>167</v>
      </c>
    </row>
    <row r="13" spans="1:12" ht="18" customHeight="1" thickBot="1">
      <c r="A13" s="60"/>
      <c r="B13" s="61"/>
      <c r="C13" s="84"/>
      <c r="D13" s="44"/>
      <c r="E13" s="45"/>
      <c r="F13" s="29"/>
      <c r="G13" s="61"/>
      <c r="H13" s="80" t="s">
        <v>18</v>
      </c>
      <c r="I13" s="83"/>
    </row>
    <row r="14" spans="1:12" ht="21.6" customHeight="1" thickBot="1">
      <c r="A14" s="63" t="s">
        <v>15</v>
      </c>
      <c r="B14" s="64"/>
      <c r="C14" s="64"/>
      <c r="D14" s="21">
        <f>D4+D5+D6+D7+D8+D10+D11+D12</f>
        <v>0</v>
      </c>
      <c r="E14" s="22"/>
      <c r="F14" s="24" t="e">
        <f>F4+F5+F6+F7+F8 +F10+F11+F12</f>
        <v>#DIV/0!</v>
      </c>
      <c r="G14" s="64"/>
      <c r="H14" s="64"/>
      <c r="I14" s="88"/>
    </row>
    <row r="15" spans="1:12" ht="13.5" thickBot="1">
      <c r="A15" s="33"/>
      <c r="B15" s="39"/>
      <c r="C15" s="53"/>
      <c r="D15" s="294"/>
      <c r="E15" s="257"/>
      <c r="F15" s="54"/>
      <c r="G15" s="46"/>
      <c r="H15" s="39"/>
      <c r="I15" s="40"/>
    </row>
    <row r="16" spans="1:12">
      <c r="A16" s="47"/>
      <c r="B16" s="48"/>
      <c r="C16" s="49"/>
      <c r="D16" s="50"/>
      <c r="E16" s="258"/>
      <c r="F16" s="51"/>
      <c r="G16" s="50"/>
      <c r="H16" s="50"/>
      <c r="I16" s="52"/>
    </row>
    <row r="17" spans="1:15">
      <c r="F17" s="20" t="s">
        <v>49</v>
      </c>
    </row>
    <row r="18" spans="1:15">
      <c r="A18" s="15"/>
      <c r="B18" s="15"/>
      <c r="C18" s="15"/>
      <c r="D18" s="15"/>
      <c r="E18" s="15"/>
      <c r="F18" s="15"/>
      <c r="G18" s="1" t="s">
        <v>21</v>
      </c>
      <c r="H18" s="15"/>
      <c r="I18" s="15"/>
      <c r="J18" s="15"/>
    </row>
    <row r="19" spans="1:15" ht="13.5" thickBot="1">
      <c r="A19" s="2"/>
      <c r="B19" s="2" t="s">
        <v>19</v>
      </c>
      <c r="C19" s="2"/>
      <c r="D19" s="2" t="s">
        <v>2</v>
      </c>
      <c r="E19" s="15"/>
      <c r="F19" s="2" t="s">
        <v>20</v>
      </c>
      <c r="G19" s="1" t="s">
        <v>4</v>
      </c>
      <c r="H19" s="1"/>
      <c r="I19" s="1" t="s">
        <v>22</v>
      </c>
      <c r="J19" s="15"/>
    </row>
    <row r="20" spans="1:15" ht="19.7" customHeight="1" thickBot="1">
      <c r="A20" s="85" t="s">
        <v>23</v>
      </c>
      <c r="B20" s="99"/>
      <c r="C20" s="110"/>
      <c r="D20" s="239"/>
      <c r="E20" s="274"/>
      <c r="F20" s="241" t="e">
        <f>D20/D27</f>
        <v>#DIV/0!</v>
      </c>
      <c r="G20" s="260">
        <v>0.75</v>
      </c>
      <c r="H20" s="113" t="s">
        <v>44</v>
      </c>
      <c r="I20" s="113"/>
      <c r="J20" s="114"/>
    </row>
    <row r="21" spans="1:15" ht="23.25" customHeight="1" thickBot="1">
      <c r="A21" s="60" t="s">
        <v>24</v>
      </c>
      <c r="B21" s="61"/>
      <c r="C21" s="111"/>
      <c r="D21" s="215"/>
      <c r="E21" s="269"/>
      <c r="F21" s="216" t="e">
        <f>D21/D27</f>
        <v>#DIV/0!</v>
      </c>
      <c r="G21" s="29" t="s">
        <v>33</v>
      </c>
      <c r="H21" s="66" t="s">
        <v>45</v>
      </c>
      <c r="I21" s="74"/>
      <c r="J21" s="115"/>
    </row>
    <row r="22" spans="1:15" ht="22.7" customHeight="1" thickBot="1">
      <c r="A22" s="60" t="s">
        <v>25</v>
      </c>
      <c r="B22" s="61"/>
      <c r="C22" s="111"/>
      <c r="D22" s="215"/>
      <c r="E22" s="275"/>
      <c r="F22" s="216" t="e">
        <f>D22/D27</f>
        <v>#DIV/0!</v>
      </c>
      <c r="G22" s="261">
        <v>0.23</v>
      </c>
      <c r="H22" s="116"/>
      <c r="I22" s="117"/>
      <c r="J22" s="117"/>
      <c r="K22" s="393" t="s">
        <v>104</v>
      </c>
      <c r="L22" s="394"/>
      <c r="M22" s="394"/>
      <c r="N22" s="395"/>
    </row>
    <row r="23" spans="1:15" ht="23.25" customHeight="1" thickBot="1">
      <c r="A23" s="66" t="s">
        <v>26</v>
      </c>
      <c r="B23" s="67"/>
      <c r="C23" s="112"/>
      <c r="D23" s="221"/>
      <c r="E23" s="270"/>
      <c r="F23" s="242" t="e">
        <f>D23/D27</f>
        <v>#DIV/0!</v>
      </c>
      <c r="G23" s="262">
        <v>0.02</v>
      </c>
      <c r="H23" s="118" t="s">
        <v>30</v>
      </c>
      <c r="I23" s="118"/>
      <c r="J23" s="144"/>
      <c r="K23" s="146" t="s">
        <v>112</v>
      </c>
      <c r="L23" s="147"/>
      <c r="M23" s="147"/>
      <c r="N23" s="230">
        <f>D23*0.65</f>
        <v>0</v>
      </c>
    </row>
    <row r="24" spans="1:15" ht="21.95" customHeight="1" thickBot="1">
      <c r="A24" s="60" t="s">
        <v>27</v>
      </c>
      <c r="B24" s="61"/>
      <c r="C24" s="111"/>
      <c r="D24" s="215"/>
      <c r="E24" s="269"/>
      <c r="F24" s="216" t="e">
        <f>D24/D27</f>
        <v>#DIV/0!</v>
      </c>
      <c r="G24" s="261" t="s">
        <v>33</v>
      </c>
      <c r="H24" s="119" t="s">
        <v>31</v>
      </c>
      <c r="I24" s="119"/>
      <c r="J24" s="145"/>
      <c r="K24" s="146" t="s">
        <v>113</v>
      </c>
      <c r="L24" s="147"/>
      <c r="M24" s="147"/>
      <c r="N24" s="230">
        <f>D24*0.85</f>
        <v>0</v>
      </c>
    </row>
    <row r="25" spans="1:15" ht="21" customHeight="1" thickBot="1">
      <c r="A25" s="60" t="s">
        <v>28</v>
      </c>
      <c r="B25" s="61"/>
      <c r="C25" s="111"/>
      <c r="D25" s="215"/>
      <c r="E25" s="269"/>
      <c r="F25" s="216" t="e">
        <f>D25/D27</f>
        <v>#DIV/0!</v>
      </c>
      <c r="G25" s="263">
        <v>0</v>
      </c>
      <c r="H25" s="68" t="s">
        <v>32</v>
      </c>
      <c r="I25" s="68"/>
      <c r="J25" s="68"/>
      <c r="K25" s="146" t="s">
        <v>114</v>
      </c>
      <c r="L25" s="147"/>
      <c r="M25" s="147"/>
      <c r="N25" s="230">
        <f>D25</f>
        <v>0</v>
      </c>
    </row>
    <row r="26" spans="1:15" ht="21.6" customHeight="1" thickBot="1">
      <c r="A26" s="66" t="s">
        <v>29</v>
      </c>
      <c r="B26" s="67"/>
      <c r="C26" s="112"/>
      <c r="D26" s="221"/>
      <c r="E26" s="270"/>
      <c r="F26" s="222" t="e">
        <f>D26/D27</f>
        <v>#DIV/0!</v>
      </c>
      <c r="G26" s="264">
        <v>0</v>
      </c>
      <c r="H26" s="67"/>
      <c r="I26" s="67"/>
      <c r="J26" s="67"/>
      <c r="K26" s="146" t="s">
        <v>115</v>
      </c>
      <c r="L26" s="147"/>
      <c r="M26" s="147" t="s">
        <v>106</v>
      </c>
      <c r="N26" s="230">
        <f>D26</f>
        <v>0</v>
      </c>
    </row>
    <row r="27" spans="1:15" ht="21.6" customHeight="1" thickBot="1">
      <c r="A27" s="30" t="s">
        <v>71</v>
      </c>
      <c r="B27" s="19"/>
      <c r="C27" s="19"/>
      <c r="D27" s="25">
        <f>SUM(D20:D26)</f>
        <v>0</v>
      </c>
      <c r="E27" s="19"/>
      <c r="F27" s="107" t="e">
        <f>F20+F21+F22+F23+F24+F25+F26</f>
        <v>#DIV/0!</v>
      </c>
      <c r="G27" s="31"/>
      <c r="H27" s="19"/>
      <c r="I27" s="19"/>
      <c r="J27" s="32"/>
      <c r="K27" s="148" t="s">
        <v>107</v>
      </c>
      <c r="L27" s="149"/>
      <c r="M27" s="149"/>
      <c r="N27" s="197">
        <f>N23+N24+N25+N26</f>
        <v>0</v>
      </c>
      <c r="O27" s="295" t="e">
        <f>N27/D27</f>
        <v>#DIV/0!</v>
      </c>
    </row>
    <row r="28" spans="1:15" ht="13.5" thickBot="1">
      <c r="A28" s="198" t="s">
        <v>109</v>
      </c>
      <c r="B28" s="190"/>
      <c r="C28" s="190"/>
      <c r="D28" s="190"/>
      <c r="E28" s="190"/>
      <c r="F28" s="190"/>
      <c r="G28" s="190"/>
      <c r="H28" s="190"/>
      <c r="I28" s="190"/>
      <c r="J28" s="191" t="s">
        <v>163</v>
      </c>
    </row>
    <row r="29" spans="1:15" ht="13.5" thickBot="1">
      <c r="A29" s="60" t="s">
        <v>108</v>
      </c>
      <c r="B29" s="61"/>
      <c r="C29" s="61"/>
      <c r="D29" s="62"/>
      <c r="E29" s="61"/>
      <c r="F29" s="61"/>
      <c r="G29" s="61"/>
      <c r="H29" s="61"/>
      <c r="I29" s="61"/>
      <c r="J29" s="193"/>
      <c r="L29" s="12"/>
    </row>
    <row r="30" spans="1:15" ht="13.5" thickBot="1">
      <c r="A30" s="63" t="s">
        <v>60</v>
      </c>
      <c r="B30" s="64"/>
      <c r="C30" s="64"/>
      <c r="D30" s="64"/>
      <c r="E30" s="64"/>
      <c r="F30" s="65"/>
      <c r="G30" s="65"/>
      <c r="H30" s="65"/>
      <c r="I30" s="65"/>
      <c r="J30" s="267"/>
      <c r="K30" s="13"/>
      <c r="L30" s="12"/>
    </row>
    <row r="31" spans="1:15" ht="13.5" thickBot="1">
      <c r="A31" s="60" t="s">
        <v>52</v>
      </c>
      <c r="B31" s="61"/>
      <c r="C31" s="61"/>
      <c r="D31" s="61"/>
      <c r="E31" s="61" t="s">
        <v>53</v>
      </c>
      <c r="F31" s="68"/>
      <c r="G31" s="68"/>
      <c r="H31" s="61"/>
      <c r="I31" s="61"/>
      <c r="J31" s="193"/>
      <c r="K31" s="12"/>
      <c r="L31" s="12"/>
    </row>
    <row r="32" spans="1:15" ht="13.5" thickBot="1">
      <c r="A32" s="66" t="s">
        <v>54</v>
      </c>
      <c r="B32" s="67"/>
      <c r="C32" s="67"/>
      <c r="D32" s="67"/>
      <c r="E32" s="67" t="s">
        <v>53</v>
      </c>
      <c r="F32" s="74"/>
      <c r="G32" s="67"/>
      <c r="H32" s="67"/>
      <c r="I32" s="67"/>
      <c r="J32" s="246"/>
      <c r="K32" s="12"/>
      <c r="L32" s="12"/>
    </row>
    <row r="33" spans="1:13" ht="13.5" thickBot="1">
      <c r="A33" s="60" t="s">
        <v>55</v>
      </c>
      <c r="B33" s="68"/>
      <c r="C33" s="68"/>
      <c r="D33" s="68"/>
      <c r="E33" s="61" t="s">
        <v>53</v>
      </c>
      <c r="F33" s="68"/>
      <c r="G33" s="61"/>
      <c r="H33" s="61"/>
      <c r="I33" s="61"/>
      <c r="J33" s="268"/>
    </row>
    <row r="34" spans="1:13" ht="13.5" thickBot="1">
      <c r="A34" s="63" t="s">
        <v>173</v>
      </c>
      <c r="B34" s="64"/>
      <c r="C34" s="64"/>
      <c r="D34" s="64"/>
      <c r="E34" s="64" t="s">
        <v>53</v>
      </c>
      <c r="F34" s="65"/>
      <c r="G34" s="64"/>
      <c r="H34" s="64"/>
      <c r="I34" s="64"/>
      <c r="J34" s="259"/>
    </row>
    <row r="35" spans="1:13" ht="13.5" thickBot="1">
      <c r="A35" s="60" t="s">
        <v>174</v>
      </c>
      <c r="B35" s="61"/>
      <c r="C35" s="61"/>
      <c r="D35" s="61"/>
      <c r="E35" s="61" t="s">
        <v>53</v>
      </c>
      <c r="F35" s="68"/>
      <c r="G35" s="61"/>
      <c r="H35" s="61"/>
      <c r="I35" s="61"/>
      <c r="J35" s="268"/>
    </row>
    <row r="36" spans="1:13" ht="13.5" thickBot="1">
      <c r="A36" s="63" t="s">
        <v>175</v>
      </c>
      <c r="B36" s="64"/>
      <c r="C36" s="64"/>
      <c r="D36" s="65"/>
      <c r="E36" s="64" t="s">
        <v>53</v>
      </c>
      <c r="F36" s="65"/>
      <c r="G36" s="64"/>
      <c r="H36" s="64"/>
      <c r="I36" s="64"/>
      <c r="J36" s="259"/>
      <c r="K36" s="12"/>
    </row>
    <row r="37" spans="1:13" ht="13.5" thickBot="1">
      <c r="A37" s="60" t="s">
        <v>176</v>
      </c>
      <c r="B37" s="61"/>
      <c r="C37" s="61"/>
      <c r="D37" s="61"/>
      <c r="E37" s="61" t="s">
        <v>53</v>
      </c>
      <c r="F37" s="68"/>
      <c r="G37" s="100"/>
      <c r="H37" s="61"/>
      <c r="I37" s="61"/>
      <c r="J37" s="268"/>
      <c r="K37" s="12"/>
    </row>
    <row r="38" spans="1:13" ht="13.5" thickBot="1">
      <c r="A38" s="63" t="s">
        <v>110</v>
      </c>
      <c r="B38" s="69"/>
      <c r="C38" s="64"/>
      <c r="D38" s="70"/>
      <c r="E38" s="64" t="s">
        <v>53</v>
      </c>
      <c r="F38" s="65"/>
      <c r="G38" s="70"/>
      <c r="H38" s="64"/>
      <c r="I38" s="69"/>
      <c r="J38" s="259"/>
      <c r="K38" s="12"/>
    </row>
    <row r="39" spans="1:13" ht="13.5" thickBot="1">
      <c r="A39" s="60"/>
      <c r="B39" s="68"/>
      <c r="C39" s="61"/>
      <c r="D39" s="101"/>
      <c r="E39" s="61"/>
      <c r="F39" s="62"/>
      <c r="G39" s="102"/>
      <c r="H39" s="68"/>
      <c r="I39" s="68"/>
      <c r="J39" s="193"/>
      <c r="K39" s="12"/>
    </row>
    <row r="40" spans="1:13" ht="13.5" thickBot="1">
      <c r="A40" s="66"/>
      <c r="B40" s="74"/>
      <c r="C40" s="67"/>
      <c r="D40" s="103"/>
      <c r="E40" s="67"/>
      <c r="F40" s="104"/>
      <c r="G40" s="105"/>
      <c r="H40" s="67"/>
      <c r="I40" s="67"/>
      <c r="J40" s="194"/>
      <c r="K40" s="12"/>
    </row>
    <row r="41" spans="1:13" ht="13.5" thickBot="1">
      <c r="A41" s="35"/>
      <c r="B41" s="36"/>
      <c r="C41" s="17"/>
      <c r="D41" s="41"/>
      <c r="E41" s="17"/>
      <c r="F41" s="42"/>
      <c r="G41" s="43"/>
      <c r="H41" s="36"/>
      <c r="I41" s="36"/>
      <c r="J41" s="37"/>
      <c r="K41" s="12"/>
    </row>
    <row r="42" spans="1:13">
      <c r="A42" s="13"/>
      <c r="B42" s="13"/>
      <c r="C42" s="12"/>
      <c r="D42" s="25"/>
      <c r="E42" s="19"/>
      <c r="F42" s="26"/>
      <c r="G42" s="14"/>
      <c r="H42" s="13"/>
      <c r="I42" s="12"/>
      <c r="J42" s="12"/>
      <c r="K42" s="12"/>
      <c r="M42" s="12"/>
    </row>
    <row r="43" spans="1:13">
      <c r="A43" s="13"/>
      <c r="B43" s="13"/>
      <c r="C43" s="27"/>
      <c r="D43" s="25"/>
      <c r="E43" s="19"/>
      <c r="F43" s="26"/>
      <c r="G43" s="12"/>
      <c r="H43" s="13"/>
      <c r="I43" s="12"/>
      <c r="J43" s="12"/>
      <c r="K43" s="12"/>
    </row>
    <row r="44" spans="1:1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3">
      <c r="A45" s="16"/>
      <c r="B45" s="12"/>
      <c r="C45" s="12"/>
      <c r="D45" s="12"/>
      <c r="E45" s="12"/>
      <c r="F45" s="12"/>
      <c r="G45" s="12"/>
    </row>
    <row r="46" spans="1:13">
      <c r="A46" s="16"/>
      <c r="B46" s="13"/>
      <c r="C46" s="13"/>
      <c r="D46" s="13"/>
      <c r="E46" s="12"/>
      <c r="F46" s="12"/>
      <c r="G46" s="12"/>
    </row>
    <row r="47" spans="1:13">
      <c r="A47" s="13"/>
      <c r="B47" s="12"/>
      <c r="C47" s="12"/>
      <c r="D47" s="12"/>
      <c r="E47" s="12"/>
      <c r="F47" s="12"/>
      <c r="G47" s="12"/>
    </row>
    <row r="48" spans="1:13">
      <c r="A48" s="16"/>
      <c r="B48" s="19"/>
      <c r="C48" s="19"/>
      <c r="D48" s="19"/>
      <c r="E48" s="12"/>
      <c r="F48" s="12"/>
      <c r="G48" s="12"/>
    </row>
    <row r="49" spans="1:9">
      <c r="A49" s="16"/>
      <c r="B49" s="12"/>
      <c r="C49" s="12"/>
      <c r="D49" s="12"/>
      <c r="E49" s="12"/>
      <c r="F49" s="13"/>
      <c r="G49" s="13"/>
      <c r="H49" s="20"/>
      <c r="I49" s="20"/>
    </row>
    <row r="50" spans="1:9">
      <c r="A50" s="13"/>
      <c r="B50" s="12"/>
      <c r="C50" s="12"/>
      <c r="D50" s="12"/>
      <c r="E50" s="12"/>
      <c r="F50" s="13"/>
      <c r="G50" s="12"/>
    </row>
  </sheetData>
  <mergeCells count="1">
    <mergeCell ref="K22:N22"/>
  </mergeCells>
  <phoneticPr fontId="0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0"/>
  <sheetViews>
    <sheetView workbookViewId="0">
      <selection activeCell="T23" sqref="T23"/>
    </sheetView>
  </sheetViews>
  <sheetFormatPr defaultRowHeight="12.75"/>
  <cols>
    <col min="16" max="16" width="11.28515625" customWidth="1"/>
  </cols>
  <sheetData>
    <row r="1" spans="1:18" ht="13.5" thickBot="1">
      <c r="A1" s="3"/>
      <c r="B1" s="4" t="s">
        <v>196</v>
      </c>
      <c r="C1" s="5"/>
      <c r="D1" s="271"/>
      <c r="E1" s="5"/>
      <c r="F1" s="5"/>
      <c r="G1" s="6"/>
      <c r="H1" s="6"/>
      <c r="I1" s="6"/>
      <c r="J1" s="55" t="s">
        <v>42</v>
      </c>
      <c r="K1" s="18"/>
    </row>
    <row r="2" spans="1:18" ht="13.5" thickBot="1">
      <c r="A2" s="7"/>
      <c r="B2" s="8" t="s">
        <v>0</v>
      </c>
      <c r="C2" s="9"/>
      <c r="D2" s="8" t="s">
        <v>1</v>
      </c>
      <c r="E2" s="9"/>
      <c r="F2" s="9" t="s">
        <v>3</v>
      </c>
      <c r="G2" s="10"/>
      <c r="H2" s="9" t="s">
        <v>4</v>
      </c>
      <c r="I2" s="9"/>
      <c r="J2" s="56" t="s">
        <v>40</v>
      </c>
      <c r="K2" s="18"/>
    </row>
    <row r="3" spans="1:18" ht="13.5" thickBot="1">
      <c r="A3" s="11"/>
      <c r="B3" s="9" t="s">
        <v>39</v>
      </c>
      <c r="C3" s="9"/>
      <c r="D3" s="8" t="s">
        <v>2</v>
      </c>
      <c r="E3" s="9"/>
      <c r="F3" s="9"/>
      <c r="G3" s="10"/>
      <c r="H3" s="10"/>
      <c r="I3" s="10"/>
      <c r="J3" s="97" t="s">
        <v>41</v>
      </c>
      <c r="K3" s="18"/>
    </row>
    <row r="4" spans="1:18" ht="13.5" thickBot="1">
      <c r="A4" s="63" t="s">
        <v>239</v>
      </c>
      <c r="B4" s="64"/>
      <c r="C4" s="64"/>
      <c r="D4" s="228"/>
      <c r="E4" s="276"/>
      <c r="F4" s="229" t="e">
        <f>D4/D14</f>
        <v>#DIV/0!</v>
      </c>
      <c r="G4" s="126"/>
      <c r="H4" s="127" t="s">
        <v>6</v>
      </c>
      <c r="I4" s="128"/>
      <c r="J4" s="57" t="s">
        <v>47</v>
      </c>
    </row>
    <row r="5" spans="1:18" ht="13.5" thickBot="1">
      <c r="A5" s="60" t="s">
        <v>197</v>
      </c>
      <c r="B5" s="68"/>
      <c r="C5" s="68"/>
      <c r="D5" s="44"/>
      <c r="E5" s="45"/>
      <c r="F5" s="277" t="e">
        <f>D5/D14</f>
        <v>#DIV/0!</v>
      </c>
      <c r="G5" s="129"/>
      <c r="H5" s="129" t="s">
        <v>177</v>
      </c>
      <c r="I5" s="130"/>
      <c r="J5" s="58" t="s">
        <v>50</v>
      </c>
    </row>
    <row r="6" spans="1:18" ht="13.5" thickBot="1">
      <c r="A6" s="60" t="s">
        <v>198</v>
      </c>
      <c r="B6" s="61"/>
      <c r="C6" s="61"/>
      <c r="D6" s="44"/>
      <c r="E6" s="278"/>
      <c r="F6" s="209" t="e">
        <f>D6/D14</f>
        <v>#DIV/0!</v>
      </c>
      <c r="G6" s="131"/>
      <c r="H6" s="129" t="s">
        <v>9</v>
      </c>
      <c r="I6" s="130"/>
      <c r="J6" s="98" t="s">
        <v>51</v>
      </c>
      <c r="M6" s="325" t="s">
        <v>215</v>
      </c>
      <c r="N6" s="326"/>
      <c r="O6" s="326"/>
      <c r="P6" s="326"/>
      <c r="Q6" s="318"/>
      <c r="R6" s="319"/>
    </row>
    <row r="7" spans="1:18" ht="13.5" thickBot="1">
      <c r="A7" s="63" t="s">
        <v>199</v>
      </c>
      <c r="B7" s="64"/>
      <c r="C7" s="64"/>
      <c r="D7" s="21"/>
      <c r="E7" s="22"/>
      <c r="F7" s="209" t="e">
        <f>D7/D14</f>
        <v>#DIV/0!</v>
      </c>
      <c r="G7" s="132"/>
      <c r="H7" s="127" t="s">
        <v>17</v>
      </c>
      <c r="I7" s="133"/>
      <c r="J7" s="135" t="s">
        <v>100</v>
      </c>
      <c r="M7" s="320"/>
      <c r="N7" s="321"/>
      <c r="O7" s="321"/>
      <c r="P7" s="321"/>
      <c r="Q7" s="322" t="s">
        <v>217</v>
      </c>
      <c r="R7" s="323" t="s">
        <v>223</v>
      </c>
    </row>
    <row r="8" spans="1:18" ht="13.5" thickBot="1">
      <c r="A8" s="60" t="s">
        <v>11</v>
      </c>
      <c r="B8" s="61"/>
      <c r="C8" s="61"/>
      <c r="D8" s="44"/>
      <c r="E8" s="279"/>
      <c r="F8" s="209" t="e">
        <f>D8/D14</f>
        <v>#DIV/0!</v>
      </c>
      <c r="G8" s="293"/>
      <c r="H8" s="129" t="s">
        <v>43</v>
      </c>
      <c r="I8" s="134"/>
      <c r="J8" s="272" t="s">
        <v>164</v>
      </c>
      <c r="M8" s="327" t="s">
        <v>203</v>
      </c>
      <c r="N8" s="328" t="s">
        <v>204</v>
      </c>
      <c r="O8" s="328"/>
      <c r="P8" s="328"/>
      <c r="Q8" s="316">
        <f t="shared" ref="Q8:Q20" si="0">SUM(Q2:Q7)</f>
        <v>0</v>
      </c>
      <c r="R8" s="317"/>
    </row>
    <row r="9" spans="1:18" ht="13.5" thickBot="1">
      <c r="A9" s="60" t="s">
        <v>12</v>
      </c>
      <c r="B9" s="61"/>
      <c r="C9" s="61"/>
      <c r="D9" s="193"/>
      <c r="E9" s="45"/>
      <c r="F9" s="209"/>
      <c r="G9" s="131"/>
      <c r="H9" s="129" t="s">
        <v>46</v>
      </c>
      <c r="I9" s="134"/>
      <c r="M9" s="327" t="s">
        <v>205</v>
      </c>
      <c r="N9" s="328" t="s">
        <v>206</v>
      </c>
      <c r="O9" s="328"/>
      <c r="P9" s="328"/>
      <c r="Q9" s="316">
        <f t="shared" si="0"/>
        <v>0</v>
      </c>
      <c r="R9" s="317"/>
    </row>
    <row r="10" spans="1:18" ht="13.5" thickBot="1">
      <c r="A10" s="60" t="s">
        <v>69</v>
      </c>
      <c r="B10" s="61"/>
      <c r="C10" s="87"/>
      <c r="D10" s="44"/>
      <c r="E10" s="278"/>
      <c r="F10" s="209" t="e">
        <f>D10/D14</f>
        <v>#DIV/0!</v>
      </c>
      <c r="G10" s="64" t="s">
        <v>166</v>
      </c>
      <c r="H10" s="109"/>
      <c r="I10" s="82" t="s">
        <v>167</v>
      </c>
      <c r="M10" s="327" t="s">
        <v>207</v>
      </c>
      <c r="N10" s="328" t="s">
        <v>208</v>
      </c>
      <c r="O10" s="328"/>
      <c r="P10" s="328"/>
      <c r="Q10" s="316">
        <f t="shared" si="0"/>
        <v>0</v>
      </c>
      <c r="R10" s="317"/>
    </row>
    <row r="11" spans="1:18" ht="13.5" thickBot="1">
      <c r="A11" s="60" t="s">
        <v>68</v>
      </c>
      <c r="B11" s="61"/>
      <c r="C11" s="87"/>
      <c r="D11" s="44"/>
      <c r="E11" s="278"/>
      <c r="F11" s="209" t="e">
        <f>D11/D14</f>
        <v>#DIV/0!</v>
      </c>
      <c r="G11" s="256" t="s">
        <v>166</v>
      </c>
      <c r="H11" s="109"/>
      <c r="I11" s="82" t="s">
        <v>168</v>
      </c>
      <c r="L11" s="273"/>
      <c r="M11" s="327" t="s">
        <v>209</v>
      </c>
      <c r="N11" s="328" t="s">
        <v>210</v>
      </c>
      <c r="O11" s="328"/>
      <c r="P11" s="328"/>
      <c r="Q11" s="316">
        <f t="shared" si="0"/>
        <v>0</v>
      </c>
      <c r="R11" s="317"/>
    </row>
    <row r="12" spans="1:18" ht="13.5" thickBot="1">
      <c r="A12" s="60"/>
      <c r="B12" s="61"/>
      <c r="C12" s="84"/>
      <c r="D12" s="44"/>
      <c r="E12" s="45"/>
      <c r="F12" s="280" t="e">
        <f>D12/D14</f>
        <v>#DIV/0!</v>
      </c>
      <c r="G12" s="61"/>
      <c r="H12" s="80"/>
      <c r="I12" s="83"/>
      <c r="M12" s="327" t="s">
        <v>211</v>
      </c>
      <c r="N12" s="328" t="s">
        <v>212</v>
      </c>
      <c r="O12" s="328"/>
      <c r="P12" s="328"/>
      <c r="Q12" s="316">
        <f t="shared" si="0"/>
        <v>0</v>
      </c>
      <c r="R12" s="317"/>
    </row>
    <row r="13" spans="1:18" ht="13.5" thickBot="1">
      <c r="A13" s="60"/>
      <c r="B13" s="61"/>
      <c r="C13" s="84"/>
      <c r="D13" s="44"/>
      <c r="E13" s="45"/>
      <c r="F13" s="29"/>
      <c r="G13" s="61"/>
      <c r="H13" s="80"/>
      <c r="I13" s="83"/>
      <c r="M13" s="327" t="s">
        <v>213</v>
      </c>
      <c r="N13" s="328" t="s">
        <v>214</v>
      </c>
      <c r="O13" s="328"/>
      <c r="P13" s="328"/>
      <c r="Q13" s="316">
        <f t="shared" si="0"/>
        <v>0</v>
      </c>
      <c r="R13" s="317"/>
    </row>
    <row r="14" spans="1:18" ht="13.5" thickBot="1">
      <c r="A14" s="63" t="s">
        <v>15</v>
      </c>
      <c r="B14" s="64"/>
      <c r="C14" s="64"/>
      <c r="D14" s="21">
        <f>D4+D5+D6+D7+D8+D10+D11+D12</f>
        <v>0</v>
      </c>
      <c r="E14" s="22"/>
      <c r="F14" s="24" t="e">
        <f>F4+F5+F6+F7+F8 +F10+F11+F12</f>
        <v>#DIV/0!</v>
      </c>
      <c r="G14" s="64"/>
      <c r="H14" s="64"/>
      <c r="I14" s="88"/>
      <c r="M14" s="327" t="s">
        <v>216</v>
      </c>
      <c r="N14" s="328"/>
      <c r="O14" s="328"/>
      <c r="P14" s="328"/>
      <c r="Q14" s="316">
        <f t="shared" si="0"/>
        <v>0</v>
      </c>
      <c r="R14" s="324"/>
    </row>
    <row r="15" spans="1:18" ht="13.5" thickBot="1">
      <c r="A15" s="33"/>
      <c r="B15" s="39"/>
      <c r="C15" s="53"/>
      <c r="D15" s="294"/>
      <c r="E15" s="310"/>
      <c r="F15" s="54"/>
      <c r="G15" s="46"/>
      <c r="H15" s="39"/>
      <c r="I15" s="40"/>
      <c r="M15" s="327" t="s">
        <v>218</v>
      </c>
      <c r="N15" s="328"/>
      <c r="O15" s="328"/>
      <c r="P15" s="328"/>
      <c r="Q15" s="316">
        <f t="shared" si="0"/>
        <v>0</v>
      </c>
      <c r="R15" s="324"/>
    </row>
    <row r="16" spans="1:18">
      <c r="A16" s="47"/>
      <c r="B16" s="48"/>
      <c r="C16" s="49"/>
      <c r="D16" s="50"/>
      <c r="E16" s="311"/>
      <c r="F16" s="51"/>
      <c r="G16" s="50"/>
      <c r="H16" s="50"/>
      <c r="I16" s="52"/>
      <c r="M16" s="327" t="s">
        <v>219</v>
      </c>
      <c r="N16" s="328"/>
      <c r="O16" s="328"/>
      <c r="P16" s="328"/>
      <c r="Q16" s="316">
        <f t="shared" si="0"/>
        <v>0</v>
      </c>
      <c r="R16" s="324"/>
    </row>
    <row r="17" spans="1:18">
      <c r="F17" s="20" t="s">
        <v>196</v>
      </c>
      <c r="M17" s="327" t="s">
        <v>220</v>
      </c>
      <c r="N17" s="328"/>
      <c r="O17" s="328"/>
      <c r="P17" s="328"/>
      <c r="Q17" s="316">
        <f t="shared" si="0"/>
        <v>0</v>
      </c>
      <c r="R17" s="324"/>
    </row>
    <row r="18" spans="1:18">
      <c r="A18" s="15"/>
      <c r="B18" s="15"/>
      <c r="C18" s="15"/>
      <c r="D18" s="15" t="s">
        <v>196</v>
      </c>
      <c r="E18" s="15"/>
      <c r="F18" s="15"/>
      <c r="G18" s="1" t="s">
        <v>21</v>
      </c>
      <c r="H18" s="15"/>
      <c r="I18" s="15"/>
      <c r="J18" s="15"/>
      <c r="M18" s="327" t="s">
        <v>221</v>
      </c>
      <c r="N18" s="328"/>
      <c r="O18" s="328"/>
      <c r="P18" s="328"/>
      <c r="Q18" s="316">
        <f t="shared" si="0"/>
        <v>0</v>
      </c>
      <c r="R18" s="324"/>
    </row>
    <row r="19" spans="1:18" ht="13.5" thickBot="1">
      <c r="A19" s="2"/>
      <c r="B19" s="2" t="s">
        <v>19</v>
      </c>
      <c r="C19" s="2"/>
      <c r="D19" s="2" t="s">
        <v>2</v>
      </c>
      <c r="E19" s="15"/>
      <c r="F19" s="2" t="s">
        <v>20</v>
      </c>
      <c r="G19" s="1" t="s">
        <v>4</v>
      </c>
      <c r="H19" s="1"/>
      <c r="I19" s="1" t="s">
        <v>22</v>
      </c>
      <c r="J19" s="15"/>
      <c r="M19" s="327" t="s">
        <v>222</v>
      </c>
      <c r="N19" s="328"/>
      <c r="O19" s="328"/>
      <c r="P19" s="328"/>
      <c r="Q19" s="316">
        <f t="shared" si="0"/>
        <v>0</v>
      </c>
      <c r="R19" s="324"/>
    </row>
    <row r="20" spans="1:18" ht="13.5" thickBot="1">
      <c r="A20" s="85"/>
      <c r="B20" s="99"/>
      <c r="C20" s="110"/>
      <c r="D20" s="239"/>
      <c r="E20" s="312"/>
      <c r="F20" s="241" t="e">
        <f>D20/D27</f>
        <v>#DIV/0!</v>
      </c>
      <c r="G20" s="260"/>
      <c r="H20" s="113" t="s">
        <v>44</v>
      </c>
      <c r="I20" s="113"/>
      <c r="J20" s="114"/>
      <c r="M20" s="327"/>
      <c r="N20" s="328"/>
      <c r="O20" s="328"/>
      <c r="P20" s="328"/>
      <c r="Q20" s="316">
        <f t="shared" si="0"/>
        <v>0</v>
      </c>
      <c r="R20" s="317"/>
    </row>
    <row r="21" spans="1:18" ht="13.5" thickBot="1">
      <c r="A21" s="60" t="s">
        <v>200</v>
      </c>
      <c r="B21" s="61"/>
      <c r="C21" s="111"/>
      <c r="D21" s="215"/>
      <c r="E21" s="313"/>
      <c r="F21" s="216" t="e">
        <f>D21/D27</f>
        <v>#DIV/0!</v>
      </c>
      <c r="G21" s="315">
        <v>0.75</v>
      </c>
      <c r="H21" s="66" t="s">
        <v>45</v>
      </c>
      <c r="I21" s="74"/>
      <c r="J21" s="115"/>
    </row>
    <row r="22" spans="1:18" ht="13.5" thickBot="1">
      <c r="A22" s="60" t="s">
        <v>25</v>
      </c>
      <c r="B22" s="61"/>
      <c r="C22" s="111"/>
      <c r="D22" s="215"/>
      <c r="E22" s="313"/>
      <c r="F22" s="216" t="e">
        <f>D22/D27</f>
        <v>#DIV/0!</v>
      </c>
      <c r="G22" s="261">
        <v>0.23</v>
      </c>
      <c r="H22" s="116"/>
      <c r="I22" s="117"/>
      <c r="J22" s="117"/>
      <c r="K22" s="393" t="s">
        <v>104</v>
      </c>
      <c r="L22" s="394"/>
      <c r="M22" s="394"/>
      <c r="N22" s="395"/>
    </row>
    <row r="23" spans="1:18" ht="13.5" thickBot="1">
      <c r="A23" s="66" t="s">
        <v>26</v>
      </c>
      <c r="B23" s="67"/>
      <c r="C23" s="112"/>
      <c r="D23" s="221"/>
      <c r="E23" s="314"/>
      <c r="F23" s="242" t="e">
        <f>D23/D27</f>
        <v>#DIV/0!</v>
      </c>
      <c r="G23" s="262">
        <v>0.02</v>
      </c>
      <c r="H23" s="118" t="s">
        <v>30</v>
      </c>
      <c r="I23" s="118"/>
      <c r="J23" s="144"/>
      <c r="K23" s="146" t="s">
        <v>112</v>
      </c>
      <c r="L23" s="147"/>
      <c r="M23" s="147"/>
      <c r="N23" s="230">
        <f>D23*0.65</f>
        <v>0</v>
      </c>
    </row>
    <row r="24" spans="1:18" ht="13.5" thickBot="1">
      <c r="A24" s="60" t="s">
        <v>27</v>
      </c>
      <c r="B24" s="61"/>
      <c r="C24" s="111"/>
      <c r="D24" s="215"/>
      <c r="E24" s="313"/>
      <c r="F24" s="216" t="e">
        <f>D24/D27</f>
        <v>#DIV/0!</v>
      </c>
      <c r="G24" s="261" t="s">
        <v>33</v>
      </c>
      <c r="H24" s="119" t="s">
        <v>31</v>
      </c>
      <c r="I24" s="119"/>
      <c r="J24" s="145"/>
      <c r="K24" s="146" t="s">
        <v>113</v>
      </c>
      <c r="L24" s="147"/>
      <c r="M24" s="147"/>
      <c r="N24" s="230">
        <f>D24*0.85</f>
        <v>0</v>
      </c>
    </row>
    <row r="25" spans="1:18" ht="13.5" thickBot="1">
      <c r="A25" s="60" t="s">
        <v>201</v>
      </c>
      <c r="B25" s="61"/>
      <c r="C25" s="111"/>
      <c r="D25" s="215"/>
      <c r="E25" s="313"/>
      <c r="F25" s="216" t="e">
        <f>D25/D27</f>
        <v>#DIV/0!</v>
      </c>
      <c r="G25" s="263">
        <v>0</v>
      </c>
      <c r="H25" s="68" t="s">
        <v>32</v>
      </c>
      <c r="I25" s="68"/>
      <c r="J25" s="68"/>
      <c r="K25" s="146" t="s">
        <v>114</v>
      </c>
      <c r="L25" s="147"/>
      <c r="M25" s="147"/>
      <c r="N25" s="230">
        <f>D25</f>
        <v>0</v>
      </c>
    </row>
    <row r="26" spans="1:18" ht="13.5" thickBot="1">
      <c r="A26" s="66"/>
      <c r="B26" s="67"/>
      <c r="C26" s="112"/>
      <c r="D26" s="221"/>
      <c r="E26" s="314"/>
      <c r="F26" s="222" t="e">
        <f>D26/D27</f>
        <v>#DIV/0!</v>
      </c>
      <c r="G26" s="264"/>
      <c r="H26" s="67"/>
      <c r="I26" s="67"/>
      <c r="J26" s="67"/>
      <c r="K26" s="146" t="s">
        <v>115</v>
      </c>
      <c r="L26" s="147"/>
      <c r="M26" s="147" t="s">
        <v>106</v>
      </c>
      <c r="N26" s="230">
        <f>D26</f>
        <v>0</v>
      </c>
    </row>
    <row r="27" spans="1:18" ht="13.5" thickBot="1">
      <c r="A27" s="30" t="s">
        <v>71</v>
      </c>
      <c r="B27" s="19"/>
      <c r="C27" s="19"/>
      <c r="D27" s="25">
        <f>SUM(D20:D26)</f>
        <v>0</v>
      </c>
      <c r="E27" s="19"/>
      <c r="F27" s="107" t="e">
        <f>F20+F21+F22+F23+F24+F25+F26</f>
        <v>#DIV/0!</v>
      </c>
      <c r="G27" s="31"/>
      <c r="H27" s="19"/>
      <c r="I27" s="19"/>
      <c r="J27" s="32"/>
      <c r="K27" s="148" t="s">
        <v>107</v>
      </c>
      <c r="L27" s="149"/>
      <c r="M27" s="149"/>
      <c r="N27" s="197">
        <f>N23+N24+N25+N26</f>
        <v>0</v>
      </c>
      <c r="O27" s="295" t="e">
        <f>N27/D27</f>
        <v>#DIV/0!</v>
      </c>
    </row>
    <row r="28" spans="1:18" ht="13.5" thickBot="1">
      <c r="A28" s="198" t="s">
        <v>109</v>
      </c>
      <c r="B28" s="190"/>
      <c r="C28" s="190"/>
      <c r="D28" s="190"/>
      <c r="E28" s="190"/>
      <c r="F28" s="190"/>
      <c r="G28" s="190"/>
      <c r="H28" s="190"/>
      <c r="I28" s="190"/>
      <c r="J28" s="191" t="s">
        <v>163</v>
      </c>
    </row>
    <row r="29" spans="1:18" ht="13.5" thickBot="1">
      <c r="A29" s="60" t="s">
        <v>202</v>
      </c>
      <c r="B29" s="61"/>
      <c r="C29" s="61"/>
      <c r="D29" s="62"/>
      <c r="E29" s="61"/>
      <c r="F29" s="61"/>
      <c r="G29" s="61"/>
      <c r="H29" s="61"/>
      <c r="I29" s="61"/>
      <c r="J29" s="193"/>
      <c r="L29" s="12"/>
    </row>
    <row r="30" spans="1:18" ht="13.5" thickBot="1">
      <c r="A30" s="60" t="s">
        <v>52</v>
      </c>
      <c r="B30" s="61"/>
      <c r="C30" s="61"/>
      <c r="D30" s="61"/>
      <c r="E30" s="61"/>
      <c r="F30" s="68"/>
      <c r="G30" s="68"/>
      <c r="H30" s="61"/>
      <c r="I30" s="61"/>
      <c r="J30" s="193"/>
      <c r="K30" s="12"/>
      <c r="L30" s="12"/>
    </row>
    <row r="31" spans="1:18" ht="13.5" thickBot="1">
      <c r="A31" s="66" t="s">
        <v>54</v>
      </c>
      <c r="B31" s="67"/>
      <c r="C31" s="67"/>
      <c r="D31" s="67"/>
      <c r="E31" s="67"/>
      <c r="F31" s="74"/>
      <c r="G31" s="67"/>
      <c r="H31" s="67"/>
      <c r="I31" s="67"/>
      <c r="J31" s="246"/>
      <c r="K31" s="12"/>
      <c r="L31" s="12"/>
    </row>
    <row r="32" spans="1:18" ht="13.5" thickBot="1">
      <c r="A32" s="60" t="s">
        <v>55</v>
      </c>
      <c r="B32" s="68"/>
      <c r="C32" s="68"/>
      <c r="D32" s="68"/>
      <c r="E32" s="61"/>
      <c r="F32" s="68"/>
      <c r="G32" s="61"/>
      <c r="H32" s="61"/>
      <c r="I32" s="61"/>
      <c r="J32" s="268"/>
    </row>
    <row r="33" spans="1:11" ht="13.5" thickBot="1">
      <c r="A33" s="63" t="s">
        <v>173</v>
      </c>
      <c r="B33" s="64"/>
      <c r="C33" s="64"/>
      <c r="D33" s="64"/>
      <c r="E33" s="64"/>
      <c r="F33" s="65"/>
      <c r="G33" s="64"/>
      <c r="H33" s="64"/>
      <c r="I33" s="64"/>
      <c r="J33" s="259"/>
    </row>
    <row r="34" spans="1:11" ht="13.5" thickBot="1">
      <c r="A34" s="60" t="s">
        <v>174</v>
      </c>
      <c r="B34" s="61"/>
      <c r="C34" s="61"/>
      <c r="D34" s="61"/>
      <c r="E34" s="61"/>
      <c r="F34" s="68"/>
      <c r="G34" s="61"/>
      <c r="H34" s="61"/>
      <c r="I34" s="61"/>
      <c r="J34" s="268"/>
    </row>
    <row r="35" spans="1:11" ht="13.5" thickBot="1">
      <c r="A35" s="63" t="s">
        <v>175</v>
      </c>
      <c r="B35" s="64"/>
      <c r="C35" s="64"/>
      <c r="D35" s="65"/>
      <c r="E35" s="64"/>
      <c r="F35" s="65"/>
      <c r="G35" s="64"/>
      <c r="H35" s="64"/>
      <c r="I35" s="64"/>
      <c r="J35" s="259"/>
      <c r="K35" s="12"/>
    </row>
    <row r="36" spans="1:11" ht="13.5" thickBot="1">
      <c r="A36" s="60" t="s">
        <v>176</v>
      </c>
      <c r="B36" s="61"/>
      <c r="C36" s="61"/>
      <c r="D36" s="61"/>
      <c r="E36" s="61"/>
      <c r="F36" s="68"/>
      <c r="G36" s="100"/>
      <c r="H36" s="61"/>
      <c r="I36" s="61"/>
      <c r="J36" s="268"/>
      <c r="K36" s="12"/>
    </row>
    <row r="37" spans="1:11" ht="13.5" thickBot="1">
      <c r="A37" s="63" t="s">
        <v>110</v>
      </c>
      <c r="B37" s="69"/>
      <c r="C37" s="64"/>
      <c r="D37" s="70"/>
      <c r="E37" s="64"/>
      <c r="F37" s="65"/>
      <c r="G37" s="70"/>
      <c r="H37" s="64"/>
      <c r="I37" s="69"/>
      <c r="J37" s="259"/>
      <c r="K37" s="12"/>
    </row>
    <row r="38" spans="1:11" ht="13.5" thickBot="1">
      <c r="A38" s="60"/>
      <c r="B38" s="68"/>
      <c r="C38" s="61"/>
      <c r="D38" s="101"/>
      <c r="E38" s="61"/>
      <c r="F38" s="62"/>
      <c r="G38" s="102"/>
      <c r="H38" s="68"/>
      <c r="I38" s="68"/>
      <c r="J38" s="193"/>
      <c r="K38" s="12"/>
    </row>
    <row r="39" spans="1:11" ht="13.5" thickBot="1">
      <c r="A39" s="66"/>
      <c r="B39" s="74"/>
      <c r="C39" s="67"/>
      <c r="D39" s="103"/>
      <c r="E39" s="67"/>
      <c r="F39" s="104"/>
      <c r="G39" s="105"/>
      <c r="H39" s="67"/>
      <c r="I39" s="67"/>
      <c r="J39" s="194"/>
      <c r="K39" s="12"/>
    </row>
    <row r="40" spans="1:11" ht="13.5" thickBot="1">
      <c r="A40" s="35"/>
      <c r="B40" s="36"/>
      <c r="C40" s="17"/>
      <c r="D40" s="41"/>
      <c r="E40" s="17"/>
      <c r="F40" s="42"/>
      <c r="G40" s="43"/>
      <c r="H40" s="36"/>
      <c r="I40" s="36"/>
      <c r="J40" s="37"/>
      <c r="K40" s="12"/>
    </row>
  </sheetData>
  <mergeCells count="1">
    <mergeCell ref="K22:N22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8"/>
  <sheetViews>
    <sheetView workbookViewId="0">
      <selection activeCell="U21" sqref="U21"/>
    </sheetView>
  </sheetViews>
  <sheetFormatPr defaultRowHeight="12.75"/>
  <cols>
    <col min="6" max="6" width="13.85546875" bestFit="1" customWidth="1"/>
    <col min="7" max="7" width="11.28515625" customWidth="1"/>
    <col min="10" max="10" width="12.42578125" customWidth="1"/>
  </cols>
  <sheetData>
    <row r="1" spans="1:10">
      <c r="A1" s="3"/>
      <c r="B1" s="4" t="s">
        <v>229</v>
      </c>
      <c r="C1" s="5"/>
      <c r="D1" s="5"/>
      <c r="E1" s="5"/>
      <c r="F1" s="5"/>
      <c r="G1" s="6"/>
      <c r="H1" s="6"/>
      <c r="I1" s="6"/>
    </row>
    <row r="2" spans="1:10">
      <c r="A2" s="7"/>
      <c r="B2" s="8" t="s">
        <v>0</v>
      </c>
      <c r="C2" s="9"/>
      <c r="D2" s="8" t="s">
        <v>1</v>
      </c>
      <c r="E2" s="9"/>
      <c r="F2" s="9" t="s">
        <v>3</v>
      </c>
      <c r="G2" s="10"/>
      <c r="H2" s="9" t="s">
        <v>4</v>
      </c>
      <c r="I2" s="9"/>
      <c r="J2" s="143" t="s">
        <v>102</v>
      </c>
    </row>
    <row r="3" spans="1:10" ht="13.5" thickBot="1">
      <c r="A3" s="11"/>
      <c r="B3" s="9" t="s">
        <v>39</v>
      </c>
      <c r="C3" s="9"/>
      <c r="D3" s="8" t="s">
        <v>2</v>
      </c>
      <c r="E3" s="9"/>
      <c r="F3" s="9"/>
      <c r="G3" s="10"/>
      <c r="H3" s="10"/>
      <c r="I3" s="10"/>
      <c r="J3" s="143" t="s">
        <v>103</v>
      </c>
    </row>
    <row r="4" spans="1:10" ht="13.5" thickBot="1">
      <c r="A4" s="63" t="s">
        <v>5</v>
      </c>
      <c r="B4" s="64"/>
      <c r="C4" s="64"/>
      <c r="D4" s="228"/>
      <c r="E4" s="338"/>
      <c r="F4" s="229" t="e">
        <f>D4/D14</f>
        <v>#DIV/0!</v>
      </c>
      <c r="G4" s="64"/>
      <c r="H4" s="79" t="s">
        <v>6</v>
      </c>
      <c r="I4" s="92"/>
      <c r="J4" s="55" t="s">
        <v>42</v>
      </c>
    </row>
    <row r="5" spans="1:10" ht="13.5" thickBot="1">
      <c r="A5" s="60" t="s">
        <v>7</v>
      </c>
      <c r="B5" s="68"/>
      <c r="C5" s="68"/>
      <c r="D5" s="44"/>
      <c r="E5" s="265"/>
      <c r="F5" s="229" t="e">
        <f>D5/D14</f>
        <v>#DIV/0!</v>
      </c>
      <c r="G5" s="80"/>
      <c r="H5" s="80" t="s">
        <v>177</v>
      </c>
      <c r="I5" s="81"/>
      <c r="J5" s="56" t="s">
        <v>40</v>
      </c>
    </row>
    <row r="6" spans="1:10" ht="13.5" thickBot="1">
      <c r="A6" s="63" t="s">
        <v>8</v>
      </c>
      <c r="B6" s="64"/>
      <c r="C6" s="64"/>
      <c r="D6" s="21"/>
      <c r="E6" s="339"/>
      <c r="F6" s="229" t="e">
        <f>D6/D14</f>
        <v>#DIV/0!</v>
      </c>
      <c r="G6" s="64"/>
      <c r="H6" s="79" t="s">
        <v>9</v>
      </c>
      <c r="I6" s="93"/>
      <c r="J6" s="89" t="s">
        <v>41</v>
      </c>
    </row>
    <row r="7" spans="1:10" ht="13.5" thickBot="1">
      <c r="A7" s="60" t="s">
        <v>10</v>
      </c>
      <c r="B7" s="61"/>
      <c r="C7" s="61"/>
      <c r="D7" s="44"/>
      <c r="E7" s="265"/>
      <c r="F7" s="229" t="e">
        <f>D7/D14</f>
        <v>#DIV/0!</v>
      </c>
      <c r="G7" s="68"/>
      <c r="H7" s="80" t="s">
        <v>17</v>
      </c>
      <c r="I7" s="81"/>
      <c r="J7" s="57" t="s">
        <v>47</v>
      </c>
    </row>
    <row r="8" spans="1:10" ht="13.5" thickBot="1">
      <c r="A8" s="63" t="s">
        <v>11</v>
      </c>
      <c r="B8" s="64"/>
      <c r="C8" s="64"/>
      <c r="D8" s="21"/>
      <c r="E8" s="340"/>
      <c r="F8" s="229" t="e">
        <f>D8/D14</f>
        <v>#DIV/0!</v>
      </c>
      <c r="G8" s="64"/>
      <c r="H8" s="79" t="s">
        <v>43</v>
      </c>
      <c r="I8" s="82"/>
      <c r="J8" s="58" t="s">
        <v>50</v>
      </c>
    </row>
    <row r="9" spans="1:10" ht="13.5" thickBot="1">
      <c r="A9" s="60" t="s">
        <v>12</v>
      </c>
      <c r="B9" s="61"/>
      <c r="C9" s="61"/>
      <c r="D9" s="283"/>
      <c r="E9" s="265"/>
      <c r="F9" s="229"/>
      <c r="G9" s="61"/>
      <c r="H9" s="80" t="s">
        <v>46</v>
      </c>
      <c r="I9" s="83"/>
      <c r="J9" s="186" t="s">
        <v>51</v>
      </c>
    </row>
    <row r="10" spans="1:10" ht="13.5" thickBot="1">
      <c r="A10" s="60" t="s">
        <v>13</v>
      </c>
      <c r="B10" s="61"/>
      <c r="C10" s="84"/>
      <c r="D10" s="44"/>
      <c r="E10" s="265"/>
      <c r="F10" s="29"/>
      <c r="G10" s="61"/>
      <c r="H10" s="80" t="s">
        <v>18</v>
      </c>
      <c r="I10" s="83"/>
      <c r="J10" s="59" t="s">
        <v>59</v>
      </c>
    </row>
    <row r="11" spans="1:10" ht="13.5" thickBot="1">
      <c r="A11" s="85" t="s">
        <v>14</v>
      </c>
      <c r="B11" s="64"/>
      <c r="C11" s="139"/>
      <c r="D11" s="44"/>
      <c r="E11" s="265"/>
      <c r="F11" s="193"/>
      <c r="G11" s="64"/>
      <c r="H11" s="79" t="s">
        <v>18</v>
      </c>
      <c r="I11" s="82"/>
      <c r="J11" s="88"/>
    </row>
    <row r="12" spans="1:10" ht="13.5" thickBot="1">
      <c r="A12" s="108" t="s">
        <v>70</v>
      </c>
      <c r="B12" s="336"/>
      <c r="C12" s="137"/>
      <c r="D12" s="243"/>
      <c r="E12" s="244"/>
      <c r="F12" s="337" t="e">
        <f>D12/D14</f>
        <v>#DIV/0!</v>
      </c>
      <c r="G12" s="138" t="s">
        <v>179</v>
      </c>
      <c r="H12" s="140" t="s">
        <v>178</v>
      </c>
      <c r="I12" s="141"/>
      <c r="J12" s="142" t="s">
        <v>101</v>
      </c>
    </row>
    <row r="13" spans="1:10" ht="13.5" thickBot="1">
      <c r="A13" s="108" t="s">
        <v>72</v>
      </c>
      <c r="B13" s="138"/>
      <c r="C13" s="139"/>
      <c r="D13" s="44"/>
      <c r="E13" s="265"/>
      <c r="F13" s="266" t="e">
        <f>D13/D14</f>
        <v>#DIV/0!</v>
      </c>
      <c r="G13" s="138"/>
      <c r="H13" s="140"/>
      <c r="I13" s="141"/>
      <c r="J13" s="138"/>
    </row>
    <row r="14" spans="1:10" ht="13.5" thickBot="1">
      <c r="A14" s="60" t="s">
        <v>15</v>
      </c>
      <c r="B14" s="61"/>
      <c r="C14" s="61"/>
      <c r="D14" s="44">
        <f>SUM(D4,D5,D6,D7,D8,D13,D12)</f>
        <v>0</v>
      </c>
      <c r="E14" s="90"/>
      <c r="F14" s="106" t="e">
        <f>SUM(F4:F8,F12:F13)</f>
        <v>#DIV/0!</v>
      </c>
      <c r="G14" s="61"/>
      <c r="H14" s="61"/>
      <c r="I14" s="87"/>
      <c r="J14" s="189" t="s">
        <v>141</v>
      </c>
    </row>
    <row r="15" spans="1:10">
      <c r="A15" s="2"/>
      <c r="B15" s="2"/>
      <c r="C15" s="2"/>
      <c r="D15" s="2"/>
      <c r="E15" s="2" t="s">
        <v>229</v>
      </c>
      <c r="F15" s="2"/>
      <c r="G15" s="2"/>
      <c r="H15" s="2"/>
      <c r="I15" s="2"/>
      <c r="J15" s="2"/>
    </row>
    <row r="16" spans="1:10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20" ht="13.5" thickBot="1">
      <c r="A17" s="2"/>
      <c r="B17" s="2" t="s">
        <v>230</v>
      </c>
      <c r="C17" s="2"/>
      <c r="D17" s="2" t="s">
        <v>67</v>
      </c>
      <c r="E17" s="2" t="s">
        <v>3</v>
      </c>
      <c r="F17" s="1" t="s">
        <v>66</v>
      </c>
      <c r="G17" s="2"/>
      <c r="H17" s="2" t="s">
        <v>61</v>
      </c>
      <c r="I17" s="2"/>
      <c r="J17" s="28"/>
    </row>
    <row r="18" spans="1:20" ht="13.5" thickBot="1">
      <c r="A18" s="71" t="s">
        <v>34</v>
      </c>
      <c r="B18" s="71"/>
      <c r="C18" s="72"/>
      <c r="D18" s="284"/>
      <c r="E18" s="192"/>
      <c r="F18" s="285" t="e">
        <f>D18/D23</f>
        <v>#DIV/0!</v>
      </c>
      <c r="G18" s="60" t="s">
        <v>62</v>
      </c>
      <c r="H18" s="68"/>
      <c r="I18" s="68"/>
      <c r="J18" s="73"/>
    </row>
    <row r="19" spans="1:20" ht="13.5" thickBot="1">
      <c r="A19" s="60" t="s">
        <v>25</v>
      </c>
      <c r="B19" s="68"/>
      <c r="C19" s="73"/>
      <c r="D19" s="283"/>
      <c r="E19" s="193"/>
      <c r="F19" s="286" t="e">
        <f>D19/D23</f>
        <v>#DIV/0!</v>
      </c>
      <c r="G19" s="66" t="s">
        <v>63</v>
      </c>
      <c r="H19" s="74"/>
      <c r="I19" s="74"/>
      <c r="J19" s="74"/>
      <c r="K19" s="390" t="s">
        <v>98</v>
      </c>
      <c r="L19" s="391"/>
      <c r="M19" s="391"/>
      <c r="N19" s="392"/>
    </row>
    <row r="20" spans="1:20" ht="13.5" thickBot="1">
      <c r="A20" s="66" t="s">
        <v>35</v>
      </c>
      <c r="B20" s="74"/>
      <c r="C20" s="75"/>
      <c r="D20" s="287"/>
      <c r="E20" s="246"/>
      <c r="F20" s="288" t="e">
        <f>D20/D23</f>
        <v>#DIV/0!</v>
      </c>
      <c r="G20" s="60" t="s">
        <v>64</v>
      </c>
      <c r="H20" s="68"/>
      <c r="I20" s="68"/>
      <c r="J20" s="68"/>
      <c r="K20" s="247" t="s">
        <v>140</v>
      </c>
      <c r="L20" s="247"/>
      <c r="M20" s="247"/>
      <c r="N20" s="247">
        <f>D20*75%</f>
        <v>0</v>
      </c>
    </row>
    <row r="21" spans="1:20" ht="13.5" thickBot="1">
      <c r="A21" s="60" t="s">
        <v>231</v>
      </c>
      <c r="B21" s="68"/>
      <c r="C21" s="76"/>
      <c r="D21" s="329"/>
      <c r="E21" s="330"/>
      <c r="F21" s="331" t="e">
        <f>D21/D23</f>
        <v>#DIV/0!</v>
      </c>
      <c r="G21" s="60" t="s">
        <v>65</v>
      </c>
      <c r="H21" s="68"/>
      <c r="I21" s="68"/>
      <c r="J21" s="68"/>
      <c r="K21" s="248" t="s">
        <v>105</v>
      </c>
      <c r="L21" s="249"/>
      <c r="M21" s="249"/>
      <c r="N21" s="250">
        <f>D21</f>
        <v>0</v>
      </c>
    </row>
    <row r="22" spans="1:20" ht="13.5" thickBot="1">
      <c r="A22" s="60" t="s">
        <v>37</v>
      </c>
      <c r="B22" s="68"/>
      <c r="C22" s="76"/>
      <c r="D22" s="283"/>
      <c r="E22" s="292"/>
      <c r="F22" s="280" t="e">
        <f>D22/D23</f>
        <v>#DIV/0!</v>
      </c>
      <c r="G22" s="60" t="s">
        <v>38</v>
      </c>
      <c r="H22" s="68"/>
      <c r="I22" s="68"/>
      <c r="J22" s="68"/>
      <c r="K22" s="248" t="s">
        <v>105</v>
      </c>
      <c r="L22" s="249"/>
      <c r="M22" s="251"/>
      <c r="N22" s="250">
        <f>D22</f>
        <v>0</v>
      </c>
    </row>
    <row r="23" spans="1:20" ht="13.5" thickBot="1">
      <c r="A23" s="66" t="s">
        <v>15</v>
      </c>
      <c r="B23" s="67"/>
      <c r="C23" s="78"/>
      <c r="D23" s="94"/>
      <c r="E23" s="95"/>
      <c r="F23" s="96" t="e">
        <f>SUM(F18:F22)</f>
        <v>#DIV/0!</v>
      </c>
      <c r="G23" s="60"/>
      <c r="H23" s="68"/>
      <c r="I23" s="68"/>
      <c r="J23" s="74"/>
      <c r="K23" s="252" t="s">
        <v>106</v>
      </c>
      <c r="L23" s="253"/>
      <c r="M23" s="254" t="e">
        <f>N23/D23</f>
        <v>#DIV/0!</v>
      </c>
      <c r="N23" s="255">
        <f>SUM(N20:N22)</f>
        <v>0</v>
      </c>
    </row>
    <row r="24" spans="1:20" ht="13.5" thickBot="1">
      <c r="A24" s="38"/>
      <c r="B24" s="38"/>
      <c r="C24" s="38"/>
      <c r="D24" s="38"/>
      <c r="E24" s="38"/>
      <c r="F24" s="38"/>
      <c r="G24" s="38"/>
      <c r="H24" s="38"/>
      <c r="I24" s="38"/>
      <c r="J24" s="32"/>
    </row>
    <row r="25" spans="1:20" ht="13.5" thickBot="1">
      <c r="A25" s="187" t="s">
        <v>109</v>
      </c>
      <c r="B25" s="188"/>
      <c r="C25" s="188"/>
      <c r="D25" s="188"/>
      <c r="E25" s="188"/>
      <c r="F25" s="188"/>
      <c r="G25" s="188"/>
      <c r="H25" s="188"/>
      <c r="I25" s="188"/>
      <c r="J25" s="191" t="s">
        <v>111</v>
      </c>
    </row>
    <row r="26" spans="1:20" ht="13.5" thickBot="1">
      <c r="A26" s="60" t="s">
        <v>139</v>
      </c>
      <c r="B26" s="61"/>
      <c r="C26" s="61"/>
      <c r="D26" s="62"/>
      <c r="E26" s="61"/>
      <c r="F26" s="61"/>
      <c r="G26" s="61"/>
      <c r="H26" s="61"/>
      <c r="I26" s="61"/>
      <c r="J26" s="193"/>
    </row>
    <row r="27" spans="1:20" ht="13.5" thickBot="1">
      <c r="A27" s="63" t="s">
        <v>60</v>
      </c>
      <c r="B27" s="64"/>
      <c r="C27" s="64"/>
      <c r="D27" s="64"/>
      <c r="E27" s="64"/>
      <c r="F27" s="65"/>
      <c r="G27" s="65"/>
      <c r="H27" s="65"/>
      <c r="I27" s="65"/>
      <c r="J27" s="192"/>
      <c r="K27" s="13"/>
    </row>
    <row r="28" spans="1:20" ht="13.5" thickBot="1">
      <c r="A28" s="60" t="s">
        <v>52</v>
      </c>
      <c r="B28" s="61"/>
      <c r="C28" s="61"/>
      <c r="D28" s="61"/>
      <c r="E28" s="61"/>
      <c r="F28" s="68"/>
      <c r="G28" s="68"/>
      <c r="H28" s="61"/>
      <c r="I28" s="61"/>
      <c r="J28" s="44"/>
      <c r="K28" s="12"/>
    </row>
    <row r="29" spans="1:20" ht="13.5" thickBot="1">
      <c r="A29" s="66" t="s">
        <v>182</v>
      </c>
      <c r="B29" s="67"/>
      <c r="C29" s="67"/>
      <c r="D29" s="67"/>
      <c r="E29" s="67"/>
      <c r="F29" s="74"/>
      <c r="G29" s="67"/>
      <c r="H29" s="67"/>
      <c r="I29" s="67"/>
      <c r="J29" s="243"/>
      <c r="K29" s="12"/>
    </row>
    <row r="30" spans="1:20" ht="13.5" thickBot="1">
      <c r="A30" s="60" t="s">
        <v>55</v>
      </c>
      <c r="B30" s="68"/>
      <c r="C30" s="68"/>
      <c r="D30" s="68"/>
      <c r="E30" s="61"/>
      <c r="F30" s="68"/>
      <c r="G30" s="61"/>
      <c r="H30" s="61"/>
      <c r="I30" s="61"/>
      <c r="J30" s="193"/>
      <c r="T30" t="s">
        <v>226</v>
      </c>
    </row>
    <row r="31" spans="1:20" ht="13.5" thickBot="1">
      <c r="A31" s="63" t="s">
        <v>172</v>
      </c>
      <c r="B31" s="64"/>
      <c r="C31" s="64"/>
      <c r="D31" s="64"/>
      <c r="E31" s="64"/>
      <c r="F31" s="65"/>
      <c r="G31" s="64"/>
      <c r="H31" s="64"/>
      <c r="I31" s="64"/>
      <c r="J31" s="192"/>
    </row>
    <row r="32" spans="1:20" ht="13.5" thickBot="1">
      <c r="A32" s="60" t="s">
        <v>180</v>
      </c>
      <c r="B32" s="61"/>
      <c r="C32" s="61"/>
      <c r="D32" s="61"/>
      <c r="E32" s="61"/>
      <c r="F32" s="68"/>
      <c r="G32" s="61"/>
      <c r="H32" s="61"/>
      <c r="I32" s="61"/>
      <c r="J32" s="193"/>
    </row>
    <row r="33" spans="1:11" ht="13.5" thickBot="1">
      <c r="A33" s="63" t="s">
        <v>170</v>
      </c>
      <c r="B33" s="64"/>
      <c r="C33" s="64"/>
      <c r="D33" s="65"/>
      <c r="E33" s="64"/>
      <c r="F33" s="65"/>
      <c r="G33" s="64"/>
      <c r="H33" s="64"/>
      <c r="I33" s="64"/>
      <c r="J33" s="192"/>
      <c r="K33" s="12"/>
    </row>
    <row r="34" spans="1:11" ht="13.5" thickBot="1">
      <c r="A34" s="60" t="s">
        <v>171</v>
      </c>
      <c r="B34" s="61"/>
      <c r="C34" s="61"/>
      <c r="D34" s="61"/>
      <c r="E34" s="61"/>
      <c r="F34" s="68"/>
      <c r="G34" s="100"/>
      <c r="H34" s="61"/>
      <c r="I34" s="61"/>
      <c r="J34" s="193"/>
      <c r="K34" s="12"/>
    </row>
    <row r="35" spans="1:11" ht="13.5" thickBot="1">
      <c r="A35" s="63" t="s">
        <v>240</v>
      </c>
      <c r="B35" s="69"/>
      <c r="C35" s="64"/>
      <c r="D35" s="70"/>
      <c r="E35" s="64"/>
      <c r="F35" s="65"/>
      <c r="G35" s="70"/>
      <c r="H35" s="64"/>
      <c r="I35" s="69"/>
      <c r="J35" s="192"/>
      <c r="K35" s="12"/>
    </row>
    <row r="36" spans="1:11" ht="13.5" thickBot="1">
      <c r="A36" s="60"/>
      <c r="B36" s="68"/>
      <c r="C36" s="61"/>
      <c r="D36" s="101"/>
      <c r="E36" s="61"/>
      <c r="F36" s="62"/>
      <c r="G36" s="102"/>
      <c r="H36" s="68"/>
      <c r="I36" s="68"/>
      <c r="J36" s="193"/>
      <c r="K36" s="12"/>
    </row>
    <row r="37" spans="1:11" ht="13.5" thickBot="1">
      <c r="A37" s="66"/>
      <c r="B37" s="74"/>
      <c r="C37" s="67"/>
      <c r="D37" s="103"/>
      <c r="E37" s="67"/>
      <c r="F37" s="104"/>
      <c r="G37" s="105"/>
      <c r="H37" s="67"/>
      <c r="I37" s="67"/>
      <c r="J37" s="194"/>
      <c r="K37" s="12"/>
    </row>
    <row r="38" spans="1:11" ht="13.5" thickBot="1">
      <c r="A38" s="35"/>
      <c r="B38" s="36"/>
      <c r="C38" s="17"/>
      <c r="D38" s="41"/>
      <c r="E38" s="17"/>
      <c r="F38" s="42"/>
      <c r="G38" s="43"/>
      <c r="H38" s="36"/>
      <c r="I38" s="36"/>
      <c r="J38" s="37"/>
      <c r="K38" s="12"/>
    </row>
  </sheetData>
  <mergeCells count="1">
    <mergeCell ref="K19:N19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5"/>
  <sheetViews>
    <sheetView zoomScaleNormal="100" workbookViewId="0">
      <selection activeCell="K42" sqref="K42"/>
    </sheetView>
  </sheetViews>
  <sheetFormatPr defaultRowHeight="12.75"/>
  <cols>
    <col min="3" max="3" width="16.5703125" customWidth="1"/>
    <col min="4" max="4" width="9.7109375" bestFit="1" customWidth="1"/>
    <col min="7" max="7" width="12.42578125" customWidth="1"/>
    <col min="8" max="8" width="4.7109375" hidden="1" customWidth="1"/>
    <col min="10" max="10" width="35.5703125" customWidth="1"/>
    <col min="11" max="11" width="12.42578125" customWidth="1"/>
    <col min="19" max="19" width="11.7109375" customWidth="1"/>
  </cols>
  <sheetData>
    <row r="2" spans="1:19">
      <c r="A2" s="156"/>
      <c r="B2" s="2" t="s">
        <v>227</v>
      </c>
      <c r="C2" s="156"/>
      <c r="D2" s="156" t="s">
        <v>133</v>
      </c>
      <c r="E2" s="156"/>
      <c r="F2" s="156"/>
      <c r="G2" s="156"/>
      <c r="I2" s="156"/>
      <c r="J2" s="156"/>
      <c r="K2" s="168" t="s">
        <v>102</v>
      </c>
    </row>
    <row r="3" spans="1:19">
      <c r="A3" s="157"/>
      <c r="B3" s="158" t="s">
        <v>73</v>
      </c>
      <c r="C3" s="158"/>
      <c r="D3" s="158"/>
      <c r="E3" s="158"/>
      <c r="F3" s="158"/>
      <c r="G3" s="159"/>
      <c r="I3" s="2" t="s">
        <v>228</v>
      </c>
      <c r="J3" s="156"/>
      <c r="K3" s="168" t="s">
        <v>103</v>
      </c>
    </row>
    <row r="4" spans="1:19" ht="13.5" thickBot="1">
      <c r="A4" s="160"/>
      <c r="B4" s="161"/>
      <c r="C4" s="161"/>
      <c r="D4" s="161" t="s">
        <v>66</v>
      </c>
      <c r="E4" s="161" t="s">
        <v>74</v>
      </c>
      <c r="F4" s="161" t="s">
        <v>75</v>
      </c>
      <c r="G4" s="162" t="s">
        <v>76</v>
      </c>
      <c r="I4" s="156"/>
      <c r="J4" s="156"/>
      <c r="K4" s="55" t="s">
        <v>42</v>
      </c>
      <c r="N4" s="184"/>
      <c r="O4" s="184"/>
      <c r="P4" s="184"/>
      <c r="Q4" s="184"/>
      <c r="R4" s="184"/>
      <c r="S4" s="184"/>
    </row>
    <row r="5" spans="1:19" ht="13.5" thickBot="1">
      <c r="A5" s="163" t="s">
        <v>77</v>
      </c>
      <c r="B5" s="163"/>
      <c r="C5" s="163"/>
      <c r="D5" s="164" t="e">
        <f>G5/$G$16</f>
        <v>#DIV/0!</v>
      </c>
      <c r="E5" s="165"/>
      <c r="F5" s="165"/>
      <c r="G5" s="166"/>
      <c r="I5" s="175" t="s">
        <v>224</v>
      </c>
      <c r="J5" s="176"/>
      <c r="K5" s="169" t="s">
        <v>40</v>
      </c>
      <c r="N5" s="184"/>
      <c r="O5" s="184"/>
      <c r="P5" s="184"/>
      <c r="Q5" s="184"/>
      <c r="R5" s="184"/>
      <c r="S5" s="184"/>
    </row>
    <row r="6" spans="1:19" ht="13.5" thickBot="1">
      <c r="A6" s="163" t="s">
        <v>78</v>
      </c>
      <c r="B6" s="163"/>
      <c r="C6" s="163"/>
      <c r="D6" s="164" t="e">
        <f t="shared" ref="D6:D13" si="0">G6/$G$16</f>
        <v>#DIV/0!</v>
      </c>
      <c r="E6" s="165"/>
      <c r="F6" s="165"/>
      <c r="G6" s="167"/>
      <c r="I6" s="176" t="s">
        <v>79</v>
      </c>
      <c r="J6" s="176"/>
      <c r="K6" s="170" t="s">
        <v>41</v>
      </c>
      <c r="N6" s="184"/>
      <c r="O6" s="184"/>
      <c r="P6" s="184"/>
      <c r="Q6" s="184"/>
      <c r="R6" s="184"/>
      <c r="S6" s="184"/>
    </row>
    <row r="7" spans="1:19" ht="13.5" thickBot="1">
      <c r="A7" s="163" t="s">
        <v>80</v>
      </c>
      <c r="B7" s="163"/>
      <c r="C7" s="163"/>
      <c r="D7" s="164" t="e">
        <f t="shared" si="0"/>
        <v>#DIV/0!</v>
      </c>
      <c r="E7" s="163"/>
      <c r="F7" s="163"/>
      <c r="G7" s="167"/>
      <c r="I7" s="176" t="s">
        <v>79</v>
      </c>
      <c r="J7" s="176"/>
      <c r="K7" s="171" t="s">
        <v>47</v>
      </c>
      <c r="N7" s="184"/>
      <c r="O7" s="184"/>
      <c r="P7" s="184"/>
      <c r="Q7" s="184"/>
      <c r="R7" s="184"/>
      <c r="S7" s="184"/>
    </row>
    <row r="8" spans="1:19" ht="13.5" thickBot="1">
      <c r="A8" s="163" t="s">
        <v>81</v>
      </c>
      <c r="B8" s="163"/>
      <c r="C8" s="163"/>
      <c r="D8" s="164" t="e">
        <f t="shared" si="0"/>
        <v>#DIV/0!</v>
      </c>
      <c r="E8" s="163"/>
      <c r="F8" s="165"/>
      <c r="G8" s="167"/>
      <c r="I8" s="176" t="s">
        <v>82</v>
      </c>
      <c r="J8" s="176"/>
      <c r="K8" s="172" t="s">
        <v>50</v>
      </c>
      <c r="N8" s="184"/>
      <c r="O8" s="184"/>
      <c r="P8" s="184"/>
      <c r="Q8" s="184"/>
      <c r="R8" s="185"/>
      <c r="S8" s="184"/>
    </row>
    <row r="9" spans="1:19" ht="13.5" thickBot="1">
      <c r="A9" s="163" t="s">
        <v>83</v>
      </c>
      <c r="B9" s="163"/>
      <c r="C9" s="163"/>
      <c r="D9" s="164" t="e">
        <f t="shared" si="0"/>
        <v>#DIV/0!</v>
      </c>
      <c r="E9" s="165"/>
      <c r="F9" s="165"/>
      <c r="G9" s="166"/>
      <c r="I9" s="175">
        <v>0.7</v>
      </c>
      <c r="J9" s="176"/>
      <c r="K9" s="173" t="s">
        <v>51</v>
      </c>
      <c r="L9" t="s">
        <v>226</v>
      </c>
      <c r="N9" s="184"/>
      <c r="O9" s="184"/>
      <c r="P9" s="184"/>
      <c r="Q9" s="184"/>
      <c r="R9" s="185"/>
      <c r="S9" s="184"/>
    </row>
    <row r="10" spans="1:19" ht="13.5" thickBot="1">
      <c r="A10" s="163" t="s">
        <v>84</v>
      </c>
      <c r="B10" s="163"/>
      <c r="C10" s="163"/>
      <c r="D10" s="164" t="e">
        <f t="shared" si="0"/>
        <v>#DIV/0!</v>
      </c>
      <c r="E10" s="163"/>
      <c r="F10" s="163"/>
      <c r="G10" s="167"/>
      <c r="I10" s="176" t="s">
        <v>85</v>
      </c>
      <c r="J10" s="176"/>
      <c r="K10" s="174" t="s">
        <v>59</v>
      </c>
      <c r="N10" s="184"/>
      <c r="O10" s="184"/>
      <c r="P10" s="184"/>
      <c r="Q10" s="184"/>
      <c r="R10" s="184"/>
      <c r="S10" s="184"/>
    </row>
    <row r="11" spans="1:19">
      <c r="A11" s="163" t="s">
        <v>86</v>
      </c>
      <c r="B11" s="163"/>
      <c r="C11" s="163"/>
      <c r="D11" s="208" t="e">
        <f t="shared" si="0"/>
        <v>#DIV/0!</v>
      </c>
      <c r="E11" s="165"/>
      <c r="F11" s="165"/>
      <c r="G11" s="167"/>
      <c r="I11" s="176" t="s">
        <v>225</v>
      </c>
      <c r="J11" s="176"/>
      <c r="K11" s="19"/>
      <c r="N11" s="184"/>
      <c r="O11" s="184"/>
      <c r="P11" s="184"/>
      <c r="Q11" s="184"/>
      <c r="R11" s="184"/>
      <c r="S11" s="184"/>
    </row>
    <row r="12" spans="1:19">
      <c r="A12" s="163" t="s">
        <v>165</v>
      </c>
      <c r="B12" s="163"/>
      <c r="C12" s="163"/>
      <c r="D12" s="208"/>
      <c r="E12" s="165"/>
      <c r="F12" s="165"/>
      <c r="G12" s="167"/>
      <c r="I12" s="176"/>
      <c r="J12" s="176"/>
      <c r="K12" s="19"/>
      <c r="N12" s="184"/>
      <c r="O12" s="184"/>
      <c r="P12" s="184"/>
      <c r="Q12" s="184"/>
      <c r="R12" s="184"/>
      <c r="S12" s="184"/>
    </row>
    <row r="13" spans="1:19">
      <c r="A13" s="163" t="s">
        <v>87</v>
      </c>
      <c r="B13" s="163"/>
      <c r="C13" s="163"/>
      <c r="D13" s="164" t="e">
        <f t="shared" si="0"/>
        <v>#DIV/0!</v>
      </c>
      <c r="E13" s="165"/>
      <c r="F13" s="165"/>
      <c r="G13" s="166"/>
      <c r="I13" s="176"/>
      <c r="J13" s="176"/>
      <c r="K13" s="19"/>
      <c r="N13" s="184"/>
      <c r="O13" s="184"/>
      <c r="P13" s="184"/>
      <c r="Q13" s="184"/>
      <c r="R13" s="184"/>
      <c r="S13" s="184"/>
    </row>
    <row r="14" spans="1:19">
      <c r="A14" s="163" t="s">
        <v>88</v>
      </c>
      <c r="B14" s="163"/>
      <c r="C14" s="163"/>
      <c r="D14" s="163"/>
      <c r="E14" s="163"/>
      <c r="F14" s="163"/>
      <c r="G14" s="167"/>
      <c r="I14" s="176" t="s">
        <v>89</v>
      </c>
      <c r="J14" s="176"/>
      <c r="N14" s="184"/>
      <c r="O14" s="184"/>
      <c r="P14" s="184"/>
      <c r="Q14" s="184"/>
      <c r="R14" s="184"/>
      <c r="S14" s="184"/>
    </row>
    <row r="15" spans="1:19">
      <c r="A15" s="163" t="s">
        <v>90</v>
      </c>
      <c r="B15" s="163"/>
      <c r="C15" s="163"/>
      <c r="D15" s="163"/>
      <c r="E15" s="163"/>
      <c r="F15" s="163"/>
      <c r="G15" s="163"/>
      <c r="I15" s="176" t="s">
        <v>85</v>
      </c>
      <c r="J15" s="176"/>
      <c r="N15" s="184"/>
      <c r="O15" s="184"/>
      <c r="P15" s="184"/>
      <c r="Q15" s="184"/>
      <c r="R15" s="184"/>
      <c r="S15" s="184"/>
    </row>
    <row r="16" spans="1:19">
      <c r="A16" s="163" t="s">
        <v>91</v>
      </c>
      <c r="B16" s="163"/>
      <c r="C16" s="163"/>
      <c r="D16" s="163"/>
      <c r="E16" s="165"/>
      <c r="F16" s="165"/>
      <c r="G16" s="166"/>
      <c r="I16" s="176"/>
      <c r="J16" s="176"/>
      <c r="N16" s="184"/>
      <c r="O16" s="184"/>
      <c r="P16" s="184"/>
      <c r="Q16" s="184"/>
      <c r="R16" s="184"/>
      <c r="S16" s="184"/>
    </row>
    <row r="17" spans="1:19">
      <c r="A17" s="163" t="s">
        <v>92</v>
      </c>
      <c r="B17" s="163"/>
      <c r="C17" s="163"/>
      <c r="D17" s="163"/>
      <c r="E17" s="163"/>
      <c r="F17" s="163"/>
      <c r="G17" s="167"/>
      <c r="I17" s="176" t="s">
        <v>93</v>
      </c>
      <c r="J17" s="176"/>
      <c r="N17" s="184"/>
      <c r="O17" s="184"/>
      <c r="P17" s="184"/>
      <c r="Q17" s="184"/>
      <c r="R17" s="184"/>
      <c r="S17" s="184"/>
    </row>
    <row r="18" spans="1:19">
      <c r="A18" s="163" t="s">
        <v>94</v>
      </c>
      <c r="B18" s="163"/>
      <c r="C18" s="163"/>
      <c r="D18" s="163"/>
      <c r="E18" s="165"/>
      <c r="F18" s="165"/>
      <c r="G18" s="166"/>
      <c r="I18" s="176"/>
      <c r="J18" s="176"/>
    </row>
    <row r="19" spans="1:19">
      <c r="A19" s="163" t="s">
        <v>95</v>
      </c>
      <c r="B19" s="163"/>
      <c r="C19" s="163"/>
      <c r="D19" s="163"/>
      <c r="E19" s="165"/>
      <c r="F19" s="165"/>
      <c r="G19" s="167"/>
      <c r="I19" s="176" t="s">
        <v>96</v>
      </c>
      <c r="J19" s="176"/>
    </row>
    <row r="20" spans="1:19">
      <c r="A20" s="163" t="s">
        <v>97</v>
      </c>
      <c r="B20" s="163"/>
      <c r="C20" s="163"/>
      <c r="D20" s="163"/>
      <c r="E20" s="163"/>
      <c r="F20" s="163"/>
      <c r="G20" s="163"/>
      <c r="I20" s="176" t="s">
        <v>96</v>
      </c>
      <c r="J20" s="176"/>
    </row>
    <row r="21" spans="1:19">
      <c r="A21" s="163"/>
      <c r="B21" s="163"/>
      <c r="C21" s="163"/>
      <c r="D21" s="163"/>
      <c r="E21" s="163"/>
      <c r="F21" s="163"/>
      <c r="G21" s="163"/>
      <c r="I21" s="176"/>
      <c r="J21" s="176"/>
    </row>
    <row r="22" spans="1:19">
      <c r="A22" s="181"/>
      <c r="B22" s="181" t="s">
        <v>116</v>
      </c>
      <c r="C22" s="181"/>
      <c r="D22" s="181"/>
      <c r="E22" s="181"/>
      <c r="F22" s="181"/>
      <c r="G22" s="163"/>
      <c r="I22" s="176"/>
      <c r="J22" s="176"/>
    </row>
    <row r="23" spans="1:19">
      <c r="A23" s="181"/>
      <c r="B23" s="181"/>
      <c r="C23" s="181"/>
      <c r="D23" s="181"/>
      <c r="E23" s="181"/>
      <c r="F23" s="181"/>
      <c r="G23" s="408" t="s">
        <v>134</v>
      </c>
      <c r="H23" s="409"/>
      <c r="I23" s="409"/>
      <c r="J23" s="410"/>
    </row>
    <row r="24" spans="1:19">
      <c r="A24" s="181"/>
      <c r="B24" s="181"/>
      <c r="C24" s="181"/>
      <c r="D24" s="181" t="s">
        <v>76</v>
      </c>
      <c r="E24" s="182" t="s">
        <v>66</v>
      </c>
      <c r="F24" s="181" t="s">
        <v>118</v>
      </c>
      <c r="G24" s="408"/>
      <c r="H24" s="409"/>
      <c r="I24" s="409"/>
      <c r="J24" s="410"/>
    </row>
    <row r="25" spans="1:19">
      <c r="A25" s="163" t="s">
        <v>117</v>
      </c>
      <c r="B25" s="163"/>
      <c r="C25" s="179"/>
      <c r="D25" s="206"/>
      <c r="E25" s="207" t="e">
        <f>D25/$D$39</f>
        <v>#DIV/0!</v>
      </c>
      <c r="F25" s="207" t="e">
        <f>E25</f>
        <v>#DIV/0!</v>
      </c>
      <c r="G25" s="411" t="s">
        <v>135</v>
      </c>
      <c r="H25" s="412"/>
      <c r="I25" s="412"/>
      <c r="J25" s="413"/>
    </row>
    <row r="26" spans="1:19">
      <c r="A26" s="163" t="s">
        <v>119</v>
      </c>
      <c r="B26" s="163"/>
      <c r="C26" s="179"/>
      <c r="D26" s="206"/>
      <c r="E26" s="207" t="e">
        <f t="shared" ref="E26:E38" si="1">D26/$D$39</f>
        <v>#DIV/0!</v>
      </c>
      <c r="F26" s="207" t="e">
        <f>SUM(E25:E26)</f>
        <v>#DIV/0!</v>
      </c>
      <c r="G26" s="411"/>
      <c r="H26" s="412"/>
      <c r="I26" s="412"/>
      <c r="J26" s="413"/>
    </row>
    <row r="27" spans="1:19">
      <c r="A27" s="163" t="s">
        <v>120</v>
      </c>
      <c r="B27" s="163"/>
      <c r="C27" s="179"/>
      <c r="D27" s="204"/>
      <c r="E27" s="202" t="e">
        <f t="shared" si="1"/>
        <v>#DIV/0!</v>
      </c>
      <c r="F27" s="202" t="e">
        <f>SUM(E25:E27)</f>
        <v>#DIV/0!</v>
      </c>
      <c r="G27" s="414" t="s">
        <v>136</v>
      </c>
      <c r="H27" s="415"/>
      <c r="I27" s="415"/>
      <c r="J27" s="416"/>
    </row>
    <row r="28" spans="1:19">
      <c r="A28" s="163" t="s">
        <v>121</v>
      </c>
      <c r="B28" s="163"/>
      <c r="C28" s="179"/>
      <c r="D28" s="204"/>
      <c r="E28" s="202" t="e">
        <f t="shared" si="1"/>
        <v>#DIV/0!</v>
      </c>
      <c r="F28" s="202" t="e">
        <f>SUM(E25:E28)</f>
        <v>#DIV/0!</v>
      </c>
      <c r="G28" s="414"/>
      <c r="H28" s="415"/>
      <c r="I28" s="415"/>
      <c r="J28" s="416"/>
    </row>
    <row r="29" spans="1:19">
      <c r="A29" s="163" t="s">
        <v>122</v>
      </c>
      <c r="B29" s="163"/>
      <c r="C29" s="179"/>
      <c r="D29" s="204"/>
      <c r="E29" s="202" t="e">
        <f t="shared" si="1"/>
        <v>#DIV/0!</v>
      </c>
      <c r="F29" s="202" t="e">
        <f>SUM(E25:E29)</f>
        <v>#DIV/0!</v>
      </c>
      <c r="G29" s="399" t="s">
        <v>138</v>
      </c>
      <c r="H29" s="400"/>
      <c r="I29" s="400"/>
      <c r="J29" s="401"/>
    </row>
    <row r="30" spans="1:19" ht="12" customHeight="1">
      <c r="A30" s="163" t="s">
        <v>123</v>
      </c>
      <c r="B30" s="163"/>
      <c r="C30" s="179"/>
      <c r="D30" s="204"/>
      <c r="E30" s="202" t="e">
        <f t="shared" si="1"/>
        <v>#DIV/0!</v>
      </c>
      <c r="F30" s="202" t="e">
        <f>SUM(E25:E30)</f>
        <v>#DIV/0!</v>
      </c>
      <c r="G30" s="402"/>
      <c r="H30" s="403"/>
      <c r="I30" s="403"/>
      <c r="J30" s="404"/>
    </row>
    <row r="31" spans="1:19">
      <c r="A31" s="163" t="s">
        <v>124</v>
      </c>
      <c r="B31" s="163"/>
      <c r="C31" s="179"/>
      <c r="D31" s="204"/>
      <c r="E31" s="202" t="e">
        <f t="shared" si="1"/>
        <v>#DIV/0!</v>
      </c>
      <c r="F31" s="202" t="e">
        <f>SUM(E25:E31)</f>
        <v>#DIV/0!</v>
      </c>
      <c r="G31" s="405"/>
      <c r="H31" s="406"/>
      <c r="I31" s="406"/>
      <c r="J31" s="407"/>
    </row>
    <row r="32" spans="1:19">
      <c r="A32" s="163" t="s">
        <v>125</v>
      </c>
      <c r="B32" s="163"/>
      <c r="C32" s="179"/>
      <c r="D32" s="204"/>
      <c r="E32" s="202" t="e">
        <f t="shared" si="1"/>
        <v>#DIV/0!</v>
      </c>
      <c r="F32" s="202" t="e">
        <f>SUM(E25:E32)</f>
        <v>#DIV/0!</v>
      </c>
      <c r="G32" s="417" t="s">
        <v>137</v>
      </c>
      <c r="H32" s="418"/>
      <c r="I32" s="418"/>
      <c r="J32" s="419"/>
    </row>
    <row r="33" spans="1:11">
      <c r="A33" s="163" t="s">
        <v>126</v>
      </c>
      <c r="B33" s="163"/>
      <c r="C33" s="179"/>
      <c r="D33" s="204"/>
      <c r="E33" s="202" t="e">
        <f t="shared" si="1"/>
        <v>#DIV/0!</v>
      </c>
      <c r="F33" s="202" t="e">
        <f>SUM(E25:E33)</f>
        <v>#DIV/0!</v>
      </c>
      <c r="G33" s="417"/>
      <c r="H33" s="418"/>
      <c r="I33" s="418"/>
      <c r="J33" s="419"/>
    </row>
    <row r="34" spans="1:11">
      <c r="A34" s="163" t="s">
        <v>127</v>
      </c>
      <c r="B34" s="163"/>
      <c r="C34" s="179"/>
      <c r="D34" s="204"/>
      <c r="E34" s="202" t="e">
        <f t="shared" si="1"/>
        <v>#DIV/0!</v>
      </c>
      <c r="F34" s="202" t="e">
        <f>SUM(E25:E34)</f>
        <v>#DIV/0!</v>
      </c>
      <c r="G34" s="417"/>
      <c r="H34" s="418"/>
      <c r="I34" s="418"/>
      <c r="J34" s="419"/>
    </row>
    <row r="35" spans="1:11">
      <c r="A35" s="163" t="s">
        <v>128</v>
      </c>
      <c r="B35" s="163"/>
      <c r="C35" s="179"/>
      <c r="D35" s="204"/>
      <c r="E35" s="202" t="e">
        <f t="shared" si="1"/>
        <v>#DIV/0!</v>
      </c>
      <c r="F35" s="202" t="e">
        <f>SUM(E25:E35)</f>
        <v>#DIV/0!</v>
      </c>
      <c r="G35" s="417"/>
      <c r="H35" s="418"/>
      <c r="I35" s="418"/>
      <c r="J35" s="419"/>
    </row>
    <row r="36" spans="1:11">
      <c r="A36" s="163" t="s">
        <v>129</v>
      </c>
      <c r="B36" s="163"/>
      <c r="C36" s="179"/>
      <c r="D36" s="204"/>
      <c r="E36" s="202" t="e">
        <f t="shared" si="1"/>
        <v>#DIV/0!</v>
      </c>
      <c r="F36" s="202" t="e">
        <f>SUM(E25:E36)</f>
        <v>#DIV/0!</v>
      </c>
      <c r="G36" s="417"/>
      <c r="H36" s="418"/>
      <c r="I36" s="418"/>
      <c r="J36" s="419"/>
    </row>
    <row r="37" spans="1:11">
      <c r="A37" s="163" t="s">
        <v>142</v>
      </c>
      <c r="B37" s="163"/>
      <c r="C37" s="179"/>
      <c r="D37" s="204"/>
      <c r="E37" s="202" t="e">
        <f t="shared" si="1"/>
        <v>#DIV/0!</v>
      </c>
      <c r="F37" s="202" t="e">
        <f>SUM(E25:E37)</f>
        <v>#DIV/0!</v>
      </c>
      <c r="G37" s="417"/>
      <c r="H37" s="418"/>
      <c r="I37" s="418"/>
      <c r="J37" s="419"/>
    </row>
    <row r="38" spans="1:11">
      <c r="A38" s="163" t="s">
        <v>130</v>
      </c>
      <c r="B38" s="163"/>
      <c r="C38" s="179"/>
      <c r="D38" s="204"/>
      <c r="E38" s="202" t="e">
        <f t="shared" si="1"/>
        <v>#DIV/0!</v>
      </c>
      <c r="F38" s="202" t="e">
        <f>SUM(E25:E38)</f>
        <v>#DIV/0!</v>
      </c>
      <c r="G38" s="199"/>
      <c r="H38" s="195"/>
      <c r="I38" s="195"/>
      <c r="J38" s="196"/>
    </row>
    <row r="39" spans="1:11">
      <c r="A39" s="200" t="s">
        <v>131</v>
      </c>
      <c r="B39" s="179"/>
      <c r="C39" s="179"/>
      <c r="D39" s="205"/>
      <c r="E39" s="203" t="e">
        <f>SUM(E25:E38)</f>
        <v>#DIV/0!</v>
      </c>
      <c r="F39" s="201"/>
      <c r="G39" s="332" t="s">
        <v>235</v>
      </c>
      <c r="H39" s="333"/>
      <c r="I39" s="334"/>
      <c r="J39" s="334"/>
    </row>
    <row r="40" spans="1:11">
      <c r="A40" s="177" t="s">
        <v>132</v>
      </c>
      <c r="B40" s="178"/>
      <c r="C40" s="178"/>
      <c r="D40" s="204"/>
      <c r="E40" s="180"/>
      <c r="F40" s="180"/>
      <c r="G40" s="396" t="s">
        <v>236</v>
      </c>
      <c r="H40" s="397"/>
      <c r="I40" s="397"/>
      <c r="J40" s="398"/>
    </row>
    <row r="41" spans="1:11" ht="13.5" thickBot="1">
      <c r="A41" s="19"/>
      <c r="B41" s="19"/>
      <c r="C41" s="19"/>
      <c r="D41" s="19"/>
      <c r="E41" s="19"/>
      <c r="F41" s="19"/>
      <c r="G41" s="19"/>
      <c r="H41" s="38"/>
      <c r="I41" s="19"/>
      <c r="J41" s="183"/>
    </row>
    <row r="42" spans="1:11" ht="13.5" thickBot="1">
      <c r="A42" s="85" t="s">
        <v>109</v>
      </c>
      <c r="B42" s="99"/>
      <c r="C42" s="99"/>
      <c r="D42" s="99"/>
      <c r="E42" s="99"/>
      <c r="F42" s="99"/>
      <c r="G42" s="99"/>
      <c r="H42" s="99"/>
      <c r="I42" s="99"/>
      <c r="J42" s="150" t="s">
        <v>111</v>
      </c>
    </row>
    <row r="43" spans="1:11" ht="13.5" thickBot="1">
      <c r="A43" s="60" t="s">
        <v>238</v>
      </c>
      <c r="B43" s="61"/>
      <c r="C43" s="61"/>
      <c r="D43" s="62"/>
      <c r="E43" s="61"/>
      <c r="F43" s="61"/>
      <c r="G43" s="61"/>
      <c r="H43" s="61"/>
      <c r="I43" s="61"/>
      <c r="J43" s="151" t="e">
        <f>IF(SUM(E25:E29)&gt;0.05, "Fail","Pass")</f>
        <v>#DIV/0!</v>
      </c>
    </row>
    <row r="44" spans="1:11" ht="13.5" thickBot="1">
      <c r="A44" s="63" t="s">
        <v>232</v>
      </c>
      <c r="B44" s="64"/>
      <c r="C44" s="64"/>
      <c r="D44" s="64"/>
      <c r="E44" s="64"/>
      <c r="F44" s="65"/>
      <c r="G44" s="65"/>
      <c r="H44" s="65"/>
      <c r="I44" s="65"/>
      <c r="J44" s="152"/>
      <c r="K44" s="13"/>
    </row>
    <row r="45" spans="1:11" ht="13.5" thickBot="1">
      <c r="A45" s="60" t="s">
        <v>237</v>
      </c>
      <c r="B45" s="61"/>
      <c r="C45" s="61"/>
      <c r="D45" s="61"/>
      <c r="E45" s="61"/>
      <c r="F45" s="68"/>
      <c r="G45" s="68"/>
      <c r="H45" s="61"/>
      <c r="I45" s="61"/>
      <c r="J45" s="151"/>
      <c r="K45" s="12"/>
    </row>
    <row r="46" spans="1:11" ht="13.5" thickBot="1">
      <c r="A46" s="66" t="s">
        <v>54</v>
      </c>
      <c r="B46" s="67"/>
      <c r="C46" s="67"/>
      <c r="D46" s="67"/>
      <c r="E46" s="67"/>
      <c r="F46" s="74"/>
      <c r="G46" s="67"/>
      <c r="H46" s="67"/>
      <c r="I46" s="67"/>
      <c r="J46" s="153"/>
      <c r="K46" s="12"/>
    </row>
    <row r="47" spans="1:11" ht="13.5" thickBot="1">
      <c r="A47" s="60" t="s">
        <v>55</v>
      </c>
      <c r="B47" s="68"/>
      <c r="C47" s="68"/>
      <c r="D47" s="68"/>
      <c r="E47" s="61"/>
      <c r="F47" s="68"/>
      <c r="G47" s="61"/>
      <c r="H47" s="61"/>
      <c r="I47" s="61"/>
      <c r="J47" s="151"/>
    </row>
    <row r="48" spans="1:11" ht="13.5" thickBot="1">
      <c r="A48" s="63" t="s">
        <v>233</v>
      </c>
      <c r="B48" s="64"/>
      <c r="C48" s="64"/>
      <c r="D48" s="64"/>
      <c r="E48" s="64"/>
      <c r="F48" s="65"/>
      <c r="G48" s="64"/>
      <c r="H48" s="64"/>
      <c r="I48" s="64"/>
      <c r="J48" s="154"/>
    </row>
    <row r="49" spans="1:11" ht="13.5" thickBot="1">
      <c r="A49" s="60" t="s">
        <v>234</v>
      </c>
      <c r="B49" s="61"/>
      <c r="C49" s="61"/>
      <c r="D49" s="61"/>
      <c r="E49" s="61"/>
      <c r="F49" s="68"/>
      <c r="G49" s="61"/>
      <c r="H49" s="61"/>
      <c r="I49" s="61"/>
      <c r="J49" s="151"/>
    </row>
    <row r="50" spans="1:11" ht="13.5" thickBot="1">
      <c r="A50" s="63" t="s">
        <v>170</v>
      </c>
      <c r="B50" s="64"/>
      <c r="C50" s="64"/>
      <c r="D50" s="65"/>
      <c r="E50" s="64"/>
      <c r="F50" s="65"/>
      <c r="G50" s="64"/>
      <c r="H50" s="64"/>
      <c r="I50" s="64"/>
      <c r="J50" s="154"/>
      <c r="K50" s="12"/>
    </row>
    <row r="51" spans="1:11" ht="13.5" thickBot="1">
      <c r="A51" s="60" t="s">
        <v>171</v>
      </c>
      <c r="B51" s="61"/>
      <c r="C51" s="61"/>
      <c r="D51" s="61"/>
      <c r="E51" s="61"/>
      <c r="F51" s="68"/>
      <c r="G51" s="100"/>
      <c r="H51" s="61"/>
      <c r="I51" s="61"/>
      <c r="J51" s="151"/>
      <c r="K51" s="12"/>
    </row>
    <row r="52" spans="1:11" ht="13.5" thickBot="1">
      <c r="A52" s="63" t="s">
        <v>110</v>
      </c>
      <c r="B52" s="69"/>
      <c r="C52" s="64"/>
      <c r="D52" s="70"/>
      <c r="E52" s="64"/>
      <c r="F52" s="65"/>
      <c r="G52" s="70"/>
      <c r="H52" s="64"/>
      <c r="I52" s="69"/>
      <c r="J52" s="154"/>
      <c r="K52" s="12"/>
    </row>
    <row r="53" spans="1:11" ht="13.5" thickBot="1">
      <c r="A53" s="60"/>
      <c r="B53" s="68"/>
      <c r="C53" s="61"/>
      <c r="D53" s="101"/>
      <c r="E53" s="61"/>
      <c r="F53" s="62"/>
      <c r="G53" s="102"/>
      <c r="H53" s="68"/>
      <c r="I53" s="68"/>
      <c r="J53" s="155"/>
      <c r="K53" s="12"/>
    </row>
    <row r="54" spans="1:11" ht="13.5" thickBot="1">
      <c r="A54" s="66"/>
      <c r="B54" s="74"/>
      <c r="C54" s="67"/>
      <c r="D54" s="103"/>
      <c r="E54" s="67"/>
      <c r="F54" s="104"/>
      <c r="G54" s="105"/>
      <c r="H54" s="67"/>
      <c r="I54" s="67"/>
      <c r="J54" s="153"/>
      <c r="K54" s="12"/>
    </row>
    <row r="55" spans="1:11" ht="13.5" thickBot="1">
      <c r="A55" s="35"/>
      <c r="B55" s="36"/>
      <c r="C55" s="17"/>
      <c r="D55" s="41"/>
      <c r="E55" s="17"/>
      <c r="F55" s="42"/>
      <c r="G55" s="43"/>
      <c r="H55" s="36"/>
      <c r="I55" s="36"/>
      <c r="J55" s="37"/>
      <c r="K55" s="12"/>
    </row>
  </sheetData>
  <mergeCells count="6">
    <mergeCell ref="G40:J40"/>
    <mergeCell ref="G29:J31"/>
    <mergeCell ref="G23:J24"/>
    <mergeCell ref="G25:J26"/>
    <mergeCell ref="G27:J28"/>
    <mergeCell ref="G32:J37"/>
  </mergeCells>
  <phoneticPr fontId="0" type="noConversion"/>
  <pageMargins left="0.75" right="0.75" top="1" bottom="1" header="0.5" footer="0.5"/>
  <pageSetup orientation="portrait" horizontalDpi="525" verticalDpi="52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6"/>
  <sheetViews>
    <sheetView workbookViewId="0">
      <selection activeCell="S19" sqref="S19"/>
    </sheetView>
  </sheetViews>
  <sheetFormatPr defaultRowHeight="12.75"/>
  <cols>
    <col min="10" max="10" width="11.28515625" customWidth="1"/>
  </cols>
  <sheetData>
    <row r="1" spans="1:10">
      <c r="A1" s="3"/>
      <c r="B1" s="4" t="s">
        <v>191</v>
      </c>
      <c r="C1" s="5"/>
      <c r="D1" s="5"/>
      <c r="E1" s="5"/>
      <c r="F1" s="5"/>
      <c r="G1" s="6"/>
      <c r="H1" s="6"/>
      <c r="I1" s="6"/>
    </row>
    <row r="2" spans="1:10">
      <c r="A2" s="7"/>
      <c r="B2" s="8" t="s">
        <v>0</v>
      </c>
      <c r="C2" s="9"/>
      <c r="D2" s="8" t="s">
        <v>1</v>
      </c>
      <c r="E2" s="9"/>
      <c r="F2" s="9" t="s">
        <v>3</v>
      </c>
      <c r="G2" s="10"/>
      <c r="H2" s="9" t="s">
        <v>4</v>
      </c>
      <c r="I2" s="9"/>
      <c r="J2" s="299" t="s">
        <v>102</v>
      </c>
    </row>
    <row r="3" spans="1:10" ht="13.5" thickBot="1">
      <c r="A3" s="11"/>
      <c r="B3" s="9" t="s">
        <v>39</v>
      </c>
      <c r="C3" s="9"/>
      <c r="D3" s="8" t="s">
        <v>2</v>
      </c>
      <c r="E3" s="9"/>
      <c r="F3" s="9"/>
      <c r="G3" s="10"/>
      <c r="H3" s="10"/>
      <c r="I3" s="10"/>
      <c r="J3" s="299" t="s">
        <v>103</v>
      </c>
    </row>
    <row r="4" spans="1:10" ht="13.5" thickBot="1">
      <c r="A4" s="63" t="s">
        <v>5</v>
      </c>
      <c r="B4" s="64"/>
      <c r="C4" s="64"/>
      <c r="D4" s="228"/>
      <c r="E4" s="231"/>
      <c r="F4" s="229" t="e">
        <f>D4/D14</f>
        <v>#DIV/0!</v>
      </c>
      <c r="G4" s="64"/>
      <c r="H4" s="79" t="s">
        <v>6</v>
      </c>
      <c r="I4" s="92"/>
      <c r="J4" s="55" t="s">
        <v>42</v>
      </c>
    </row>
    <row r="5" spans="1:10" ht="13.5" thickBot="1">
      <c r="A5" s="60" t="s">
        <v>7</v>
      </c>
      <c r="B5" s="68"/>
      <c r="C5" s="68"/>
      <c r="D5" s="44"/>
      <c r="E5" s="90"/>
      <c r="F5" s="229" t="e">
        <f>D5/D14</f>
        <v>#DIV/0!</v>
      </c>
      <c r="G5" s="80"/>
      <c r="H5" s="80" t="s">
        <v>177</v>
      </c>
      <c r="I5" s="81"/>
      <c r="J5" s="56" t="s">
        <v>40</v>
      </c>
    </row>
    <row r="6" spans="1:10" ht="13.5" thickBot="1">
      <c r="A6" s="63" t="s">
        <v>8</v>
      </c>
      <c r="B6" s="64"/>
      <c r="C6" s="64"/>
      <c r="D6" s="21"/>
      <c r="E6" s="281"/>
      <c r="F6" s="229" t="e">
        <f>D6/D14</f>
        <v>#DIV/0!</v>
      </c>
      <c r="G6" s="64"/>
      <c r="H6" s="79" t="s">
        <v>9</v>
      </c>
      <c r="I6" s="93"/>
      <c r="J6" s="89" t="s">
        <v>41</v>
      </c>
    </row>
    <row r="7" spans="1:10" ht="13.5" thickBot="1">
      <c r="A7" s="60" t="s">
        <v>10</v>
      </c>
      <c r="B7" s="61"/>
      <c r="C7" s="61"/>
      <c r="D7" s="44"/>
      <c r="E7" s="90"/>
      <c r="F7" s="229" t="e">
        <f>D7/D14</f>
        <v>#DIV/0!</v>
      </c>
      <c r="G7" s="68"/>
      <c r="H7" s="80" t="s">
        <v>17</v>
      </c>
      <c r="I7" s="81"/>
      <c r="J7" s="57" t="s">
        <v>47</v>
      </c>
    </row>
    <row r="8" spans="1:10" ht="13.5" thickBot="1">
      <c r="A8" s="63" t="s">
        <v>11</v>
      </c>
      <c r="B8" s="64"/>
      <c r="C8" s="64"/>
      <c r="D8" s="21"/>
      <c r="E8" s="282"/>
      <c r="F8" s="229" t="e">
        <f>D8/D14</f>
        <v>#DIV/0!</v>
      </c>
      <c r="G8" s="64"/>
      <c r="H8" s="79" t="s">
        <v>43</v>
      </c>
      <c r="I8" s="82"/>
      <c r="J8" s="58" t="s">
        <v>50</v>
      </c>
    </row>
    <row r="9" spans="1:10" ht="13.5" thickBot="1">
      <c r="A9" s="60" t="s">
        <v>12</v>
      </c>
      <c r="B9" s="61"/>
      <c r="C9" s="61"/>
      <c r="D9" s="283"/>
      <c r="E9" s="90"/>
      <c r="F9" s="229"/>
      <c r="G9" s="61"/>
      <c r="H9" s="80" t="s">
        <v>46</v>
      </c>
      <c r="I9" s="83"/>
      <c r="J9" s="186" t="s">
        <v>51</v>
      </c>
    </row>
    <row r="10" spans="1:10" ht="13.5" thickBot="1">
      <c r="A10" s="60" t="s">
        <v>13</v>
      </c>
      <c r="B10" s="61"/>
      <c r="C10" s="84"/>
      <c r="D10" s="44"/>
      <c r="E10" s="90"/>
      <c r="F10" s="29"/>
      <c r="G10" s="61"/>
      <c r="H10" s="80" t="s">
        <v>18</v>
      </c>
      <c r="I10" s="83"/>
      <c r="J10" s="59" t="s">
        <v>59</v>
      </c>
    </row>
    <row r="11" spans="1:10" ht="13.5" thickBot="1">
      <c r="A11" s="85"/>
      <c r="B11" s="99"/>
      <c r="C11" s="335"/>
      <c r="D11" s="21"/>
      <c r="E11" s="91"/>
      <c r="F11" s="23"/>
      <c r="G11" s="64"/>
      <c r="H11" s="79" t="s">
        <v>18</v>
      </c>
      <c r="I11" s="82"/>
      <c r="J11" s="88"/>
    </row>
    <row r="12" spans="1:10" ht="13.5" thickBot="1">
      <c r="A12" s="108" t="s">
        <v>70</v>
      </c>
      <c r="B12" s="138"/>
      <c r="C12" s="139"/>
      <c r="D12" s="243"/>
      <c r="E12" s="244"/>
      <c r="F12" s="245" t="e">
        <f>D12/D14</f>
        <v>#DIV/0!</v>
      </c>
      <c r="G12" s="138" t="s">
        <v>179</v>
      </c>
      <c r="H12" s="140" t="s">
        <v>178</v>
      </c>
      <c r="I12" s="141"/>
      <c r="J12" s="142" t="s">
        <v>101</v>
      </c>
    </row>
    <row r="13" spans="1:10" ht="13.5" thickBot="1">
      <c r="A13" s="108" t="s">
        <v>72</v>
      </c>
      <c r="B13" s="138"/>
      <c r="C13" s="139"/>
      <c r="D13" s="44"/>
      <c r="E13" s="265"/>
      <c r="F13" s="266" t="e">
        <f>D13/D14</f>
        <v>#DIV/0!</v>
      </c>
      <c r="G13" s="138"/>
      <c r="H13" s="140"/>
      <c r="I13" s="141"/>
      <c r="J13" s="138"/>
    </row>
    <row r="14" spans="1:10" ht="13.5" thickBot="1">
      <c r="A14" s="60" t="s">
        <v>15</v>
      </c>
      <c r="B14" s="61"/>
      <c r="C14" s="61"/>
      <c r="D14" s="44">
        <f>SUM(D4,D5,D6,D7,D8,D13,D12)</f>
        <v>0</v>
      </c>
      <c r="E14" s="90"/>
      <c r="F14" s="106" t="e">
        <f>SUM(F4:F8,F12:F13)</f>
        <v>#DIV/0!</v>
      </c>
      <c r="G14" s="61"/>
      <c r="H14" s="61"/>
      <c r="I14" s="87"/>
      <c r="J14" s="189" t="s">
        <v>141</v>
      </c>
    </row>
    <row r="15" spans="1:10">
      <c r="A15" s="2"/>
      <c r="B15" s="2"/>
      <c r="C15" s="2"/>
      <c r="D15" s="2"/>
      <c r="E15" s="2" t="s">
        <v>191</v>
      </c>
      <c r="F15" s="2"/>
      <c r="G15" s="2"/>
      <c r="H15" s="2"/>
      <c r="I15" s="2"/>
      <c r="J15" s="2"/>
    </row>
    <row r="16" spans="1:10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4" ht="13.5" thickBot="1">
      <c r="A17" s="2"/>
      <c r="B17" s="2" t="s">
        <v>19</v>
      </c>
      <c r="C17" s="2"/>
      <c r="D17" s="2" t="s">
        <v>67</v>
      </c>
      <c r="E17" s="2" t="s">
        <v>3</v>
      </c>
      <c r="F17" s="1" t="s">
        <v>66</v>
      </c>
      <c r="G17" s="2"/>
      <c r="H17" s="2" t="s">
        <v>61</v>
      </c>
      <c r="I17" s="2"/>
      <c r="J17" s="28"/>
    </row>
    <row r="18" spans="1:14" ht="13.5" thickBot="1">
      <c r="A18" s="71" t="s">
        <v>192</v>
      </c>
      <c r="B18" s="71"/>
      <c r="C18" s="72"/>
      <c r="D18" s="284"/>
      <c r="E18" s="192"/>
      <c r="F18" s="285" t="e">
        <f>D18/D23</f>
        <v>#DIV/0!</v>
      </c>
      <c r="G18" s="60" t="s">
        <v>62</v>
      </c>
      <c r="H18" s="68"/>
      <c r="I18" s="68"/>
      <c r="J18" s="73"/>
    </row>
    <row r="19" spans="1:14" ht="13.5" thickBot="1">
      <c r="A19" s="60" t="s">
        <v>193</v>
      </c>
      <c r="B19" s="68"/>
      <c r="C19" s="73"/>
      <c r="D19" s="283"/>
      <c r="E19" s="193"/>
      <c r="F19" s="286" t="e">
        <f>D19/D23</f>
        <v>#DIV/0!</v>
      </c>
      <c r="G19" s="66" t="s">
        <v>63</v>
      </c>
      <c r="H19" s="74"/>
      <c r="I19" s="74"/>
      <c r="J19" s="74"/>
      <c r="K19" s="420" t="s">
        <v>98</v>
      </c>
      <c r="L19" s="391"/>
      <c r="M19" s="391"/>
      <c r="N19" s="392"/>
    </row>
    <row r="20" spans="1:14" ht="13.5" thickBot="1">
      <c r="A20" s="66" t="s">
        <v>194</v>
      </c>
      <c r="B20" s="74"/>
      <c r="C20" s="75"/>
      <c r="D20" s="287"/>
      <c r="E20" s="246"/>
      <c r="F20" s="288" t="e">
        <f>D20/D23</f>
        <v>#DIV/0!</v>
      </c>
      <c r="G20" s="60" t="s">
        <v>64</v>
      </c>
      <c r="H20" s="68"/>
      <c r="I20" s="68"/>
      <c r="J20" s="68"/>
      <c r="K20" s="300" t="s">
        <v>140</v>
      </c>
      <c r="L20" s="300"/>
      <c r="M20" s="300"/>
      <c r="N20" s="300">
        <f>D20*75%</f>
        <v>0</v>
      </c>
    </row>
    <row r="21" spans="1:14" ht="13.5" thickBot="1">
      <c r="A21" s="66" t="s">
        <v>36</v>
      </c>
      <c r="B21" s="74"/>
      <c r="C21" s="75"/>
      <c r="D21" s="289"/>
      <c r="E21" s="290"/>
      <c r="F21" s="291" t="e">
        <f>D21/D23</f>
        <v>#DIV/0!</v>
      </c>
      <c r="G21" s="60" t="s">
        <v>65</v>
      </c>
      <c r="H21" s="68"/>
      <c r="I21" s="68"/>
      <c r="J21" s="68"/>
      <c r="K21" s="301" t="s">
        <v>105</v>
      </c>
      <c r="L21" s="302"/>
      <c r="M21" s="302"/>
      <c r="N21" s="303">
        <f>D21</f>
        <v>0</v>
      </c>
    </row>
    <row r="22" spans="1:14" ht="13.5" thickBot="1">
      <c r="A22" s="68" t="s">
        <v>37</v>
      </c>
      <c r="B22" s="68"/>
      <c r="C22" s="76"/>
      <c r="D22" s="283"/>
      <c r="E22" s="292"/>
      <c r="F22" s="280" t="e">
        <f>D22/D23</f>
        <v>#DIV/0!</v>
      </c>
      <c r="G22" s="60" t="s">
        <v>38</v>
      </c>
      <c r="H22" s="68"/>
      <c r="I22" s="68"/>
      <c r="J22" s="68"/>
      <c r="K22" s="301" t="s">
        <v>105</v>
      </c>
      <c r="L22" s="302"/>
      <c r="M22" s="304"/>
      <c r="N22" s="303">
        <f>D22</f>
        <v>0</v>
      </c>
    </row>
    <row r="23" spans="1:14" ht="13.5" thickBot="1">
      <c r="A23" s="65" t="s">
        <v>15</v>
      </c>
      <c r="B23" s="77"/>
      <c r="C23" s="78"/>
      <c r="D23" s="94"/>
      <c r="E23" s="95"/>
      <c r="F23" s="96" t="e">
        <f>SUM(F18:F22)</f>
        <v>#DIV/0!</v>
      </c>
      <c r="G23" s="71"/>
      <c r="H23" s="71"/>
      <c r="I23" s="71"/>
      <c r="J23" s="74"/>
      <c r="K23" s="305" t="s">
        <v>106</v>
      </c>
      <c r="L23" s="306"/>
      <c r="M23" s="307" t="e">
        <f>N23/D23</f>
        <v>#DIV/0!</v>
      </c>
      <c r="N23" s="308">
        <f>SUM(N20:N22)</f>
        <v>0</v>
      </c>
    </row>
    <row r="24" spans="1:14" ht="13.5" thickBot="1">
      <c r="A24" s="187" t="s">
        <v>109</v>
      </c>
      <c r="B24" s="188"/>
      <c r="C24" s="188"/>
      <c r="D24" s="188"/>
      <c r="E24" s="188"/>
      <c r="F24" s="188"/>
      <c r="G24" s="188"/>
      <c r="H24" s="188"/>
      <c r="I24" s="188"/>
      <c r="J24" s="191" t="s">
        <v>111</v>
      </c>
    </row>
    <row r="25" spans="1:14" ht="13.5" thickBot="1">
      <c r="A25" s="60" t="s">
        <v>139</v>
      </c>
      <c r="B25" s="61"/>
      <c r="C25" s="61"/>
      <c r="D25" s="62"/>
      <c r="E25" s="61"/>
      <c r="F25" s="61"/>
      <c r="G25" s="61"/>
      <c r="H25" s="61"/>
      <c r="I25" s="61"/>
      <c r="J25" s="309"/>
    </row>
    <row r="26" spans="1:14" ht="13.5" thickBot="1">
      <c r="A26" s="63" t="s">
        <v>60</v>
      </c>
      <c r="B26" s="64"/>
      <c r="C26" s="64"/>
      <c r="D26" s="64"/>
      <c r="E26" s="64"/>
      <c r="F26" s="65"/>
      <c r="G26" s="65"/>
      <c r="H26" s="65"/>
      <c r="I26" s="65"/>
      <c r="J26" s="309"/>
      <c r="K26" s="13"/>
    </row>
    <row r="27" spans="1:14" ht="13.5" thickBot="1">
      <c r="A27" s="60" t="s">
        <v>52</v>
      </c>
      <c r="B27" s="61"/>
      <c r="C27" s="61"/>
      <c r="D27" s="61"/>
      <c r="E27" s="61"/>
      <c r="F27" s="68"/>
      <c r="G27" s="68"/>
      <c r="H27" s="61"/>
      <c r="I27" s="61"/>
      <c r="J27" s="309"/>
      <c r="K27" s="12"/>
    </row>
    <row r="28" spans="1:14" ht="13.5" thickBot="1">
      <c r="A28" s="66" t="s">
        <v>182</v>
      </c>
      <c r="B28" s="67"/>
      <c r="C28" s="67"/>
      <c r="D28" s="67"/>
      <c r="E28" s="67"/>
      <c r="F28" s="74"/>
      <c r="G28" s="67"/>
      <c r="H28" s="67"/>
      <c r="I28" s="67"/>
      <c r="J28" s="309"/>
      <c r="K28" s="12"/>
    </row>
    <row r="29" spans="1:14" ht="13.5" thickBot="1">
      <c r="A29" s="60" t="s">
        <v>55</v>
      </c>
      <c r="B29" s="68"/>
      <c r="C29" s="68"/>
      <c r="D29" s="68"/>
      <c r="E29" s="61"/>
      <c r="F29" s="68"/>
      <c r="G29" s="61"/>
      <c r="H29" s="61"/>
      <c r="I29" s="61"/>
      <c r="J29" s="309"/>
      <c r="K29" s="38"/>
    </row>
    <row r="30" spans="1:14" ht="13.5" thickBot="1">
      <c r="A30" s="63" t="s">
        <v>172</v>
      </c>
      <c r="B30" s="64"/>
      <c r="C30" s="64"/>
      <c r="D30" s="64"/>
      <c r="E30" s="64"/>
      <c r="F30" s="65"/>
      <c r="G30" s="64"/>
      <c r="H30" s="64"/>
      <c r="I30" s="64"/>
      <c r="J30" s="309"/>
    </row>
    <row r="31" spans="1:14" ht="13.5" thickBot="1">
      <c r="A31" s="60" t="s">
        <v>180</v>
      </c>
      <c r="B31" s="61"/>
      <c r="C31" s="61"/>
      <c r="D31" s="61"/>
      <c r="E31" s="61"/>
      <c r="F31" s="68"/>
      <c r="G31" s="61"/>
      <c r="H31" s="61"/>
      <c r="I31" s="61"/>
      <c r="J31" s="309"/>
    </row>
    <row r="32" spans="1:14" ht="13.5" thickBot="1">
      <c r="A32" s="63" t="s">
        <v>170</v>
      </c>
      <c r="B32" s="64"/>
      <c r="C32" s="64"/>
      <c r="D32" s="65"/>
      <c r="E32" s="64"/>
      <c r="F32" s="65"/>
      <c r="G32" s="64"/>
      <c r="H32" s="64"/>
      <c r="I32" s="64"/>
      <c r="J32" s="309"/>
      <c r="K32" s="12"/>
    </row>
    <row r="33" spans="1:14" ht="13.5" thickBot="1">
      <c r="A33" s="60" t="s">
        <v>171</v>
      </c>
      <c r="B33" s="61"/>
      <c r="C33" s="61"/>
      <c r="D33" s="61"/>
      <c r="E33" s="61"/>
      <c r="F33" s="68"/>
      <c r="G33" s="100"/>
      <c r="H33" s="61"/>
      <c r="I33" s="61"/>
      <c r="J33" s="309"/>
      <c r="K33" s="12"/>
    </row>
    <row r="34" spans="1:14" ht="13.5" thickBot="1">
      <c r="A34" s="63" t="s">
        <v>181</v>
      </c>
      <c r="B34" s="69"/>
      <c r="C34" s="64"/>
      <c r="D34" s="79" t="s">
        <v>195</v>
      </c>
      <c r="E34" s="64"/>
      <c r="F34" s="65"/>
      <c r="G34" s="70"/>
      <c r="H34" s="64"/>
      <c r="I34" s="69"/>
      <c r="J34" s="309"/>
      <c r="K34" s="12"/>
    </row>
    <row r="35" spans="1:14" ht="13.5" thickBot="1">
      <c r="A35" s="60"/>
      <c r="B35" s="68"/>
      <c r="C35" s="61"/>
      <c r="D35" s="101"/>
      <c r="E35" s="61"/>
      <c r="F35" s="62"/>
      <c r="G35" s="102"/>
      <c r="H35" s="68"/>
      <c r="I35" s="68"/>
      <c r="J35" s="246"/>
      <c r="K35" s="12"/>
      <c r="N35" s="38"/>
    </row>
    <row r="36" spans="1:14" ht="13.5" thickBot="1">
      <c r="A36" s="66"/>
      <c r="B36" s="74"/>
      <c r="C36" s="67"/>
      <c r="D36" s="103"/>
      <c r="E36" s="67"/>
      <c r="F36" s="104"/>
      <c r="G36" s="105"/>
      <c r="H36" s="67"/>
      <c r="I36" s="67"/>
      <c r="J36" s="194"/>
      <c r="K36" s="12"/>
    </row>
  </sheetData>
  <mergeCells count="1">
    <mergeCell ref="K19:N19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1"/>
  <sheetViews>
    <sheetView workbookViewId="0">
      <selection activeCell="M33" sqref="M33"/>
    </sheetView>
  </sheetViews>
  <sheetFormatPr defaultRowHeight="12.75"/>
  <sheetData>
    <row r="1" spans="1:12" ht="13.5" thickBot="1">
      <c r="A1" s="3"/>
      <c r="B1" s="4" t="s">
        <v>185</v>
      </c>
      <c r="C1" s="5"/>
      <c r="D1" s="271"/>
      <c r="E1" s="5"/>
      <c r="F1" s="5"/>
      <c r="G1" s="6"/>
      <c r="H1" s="6"/>
      <c r="I1" s="6"/>
      <c r="J1" s="55" t="s">
        <v>42</v>
      </c>
      <c r="K1" s="18"/>
    </row>
    <row r="2" spans="1:12" ht="13.5" thickBot="1">
      <c r="A2" s="7"/>
      <c r="B2" s="8" t="s">
        <v>0</v>
      </c>
      <c r="C2" s="9"/>
      <c r="D2" s="8" t="s">
        <v>1</v>
      </c>
      <c r="E2" s="9"/>
      <c r="F2" s="9" t="s">
        <v>3</v>
      </c>
      <c r="G2" s="10"/>
      <c r="H2" s="9" t="s">
        <v>4</v>
      </c>
      <c r="I2" s="9"/>
      <c r="J2" s="56" t="s">
        <v>40</v>
      </c>
      <c r="K2" s="18"/>
    </row>
    <row r="3" spans="1:12" ht="13.5" thickBot="1">
      <c r="A3" s="11"/>
      <c r="B3" s="9" t="s">
        <v>39</v>
      </c>
      <c r="C3" s="9"/>
      <c r="D3" s="8" t="s">
        <v>2</v>
      </c>
      <c r="E3" s="9"/>
      <c r="F3" s="9"/>
      <c r="G3" s="10"/>
      <c r="H3" s="10"/>
      <c r="I3" s="10"/>
      <c r="J3" s="97" t="s">
        <v>41</v>
      </c>
      <c r="K3" s="18"/>
    </row>
    <row r="4" spans="1:12" ht="13.5" thickBot="1">
      <c r="A4" s="63" t="s">
        <v>186</v>
      </c>
      <c r="B4" s="64"/>
      <c r="C4" s="64"/>
      <c r="D4" s="228"/>
      <c r="E4" s="276"/>
      <c r="F4" s="229" t="e">
        <f>D4/D14</f>
        <v>#DIV/0!</v>
      </c>
      <c r="G4" s="126"/>
      <c r="H4" s="127" t="s">
        <v>6</v>
      </c>
      <c r="I4" s="128"/>
      <c r="J4" s="57" t="s">
        <v>47</v>
      </c>
    </row>
    <row r="5" spans="1:12" ht="13.5" thickBot="1">
      <c r="A5" s="60" t="s">
        <v>7</v>
      </c>
      <c r="B5" s="68"/>
      <c r="C5" s="68"/>
      <c r="D5" s="44"/>
      <c r="E5" s="45"/>
      <c r="F5" s="277" t="e">
        <f>D5/D14</f>
        <v>#DIV/0!</v>
      </c>
      <c r="G5" s="129"/>
      <c r="H5" s="129" t="s">
        <v>177</v>
      </c>
      <c r="I5" s="130"/>
      <c r="J5" s="58" t="s">
        <v>50</v>
      </c>
    </row>
    <row r="6" spans="1:12" ht="13.5" thickBot="1">
      <c r="A6" s="60"/>
      <c r="B6" s="61"/>
      <c r="C6" s="61"/>
      <c r="D6" s="44"/>
      <c r="E6" s="278"/>
      <c r="F6" s="209" t="e">
        <f>D6/D14</f>
        <v>#DIV/0!</v>
      </c>
      <c r="G6" s="131"/>
      <c r="H6" s="129"/>
      <c r="I6" s="130"/>
      <c r="J6" s="98" t="s">
        <v>51</v>
      </c>
    </row>
    <row r="7" spans="1:12" ht="13.5" thickBot="1">
      <c r="A7" s="63" t="s">
        <v>10</v>
      </c>
      <c r="B7" s="64"/>
      <c r="C7" s="64"/>
      <c r="D7" s="21"/>
      <c r="E7" s="22"/>
      <c r="F7" s="209" t="e">
        <f>D7/D14</f>
        <v>#DIV/0!</v>
      </c>
      <c r="G7" s="132"/>
      <c r="H7" s="127" t="s">
        <v>17</v>
      </c>
      <c r="I7" s="133"/>
      <c r="J7" s="135" t="s">
        <v>100</v>
      </c>
    </row>
    <row r="8" spans="1:12" ht="13.5" thickBot="1">
      <c r="A8" s="60" t="s">
        <v>187</v>
      </c>
      <c r="B8" s="61"/>
      <c r="C8" s="61"/>
      <c r="D8" s="44"/>
      <c r="E8" s="279"/>
      <c r="F8" s="209" t="e">
        <f>D8/D14</f>
        <v>#DIV/0!</v>
      </c>
      <c r="G8" s="293"/>
      <c r="H8" s="129" t="s">
        <v>43</v>
      </c>
      <c r="I8" s="134"/>
      <c r="J8" s="272" t="s">
        <v>164</v>
      </c>
    </row>
    <row r="9" spans="1:12" ht="13.5" thickBot="1">
      <c r="A9" s="60" t="s">
        <v>188</v>
      </c>
      <c r="B9" s="61"/>
      <c r="C9" s="61"/>
      <c r="D9" s="193"/>
      <c r="E9" s="45"/>
      <c r="F9" s="209"/>
      <c r="G9" s="131"/>
      <c r="H9" s="129" t="s">
        <v>46</v>
      </c>
      <c r="I9" s="134"/>
    </row>
    <row r="10" spans="1:12" ht="13.5" thickBot="1">
      <c r="A10" s="63" t="s">
        <v>189</v>
      </c>
      <c r="B10" s="64"/>
      <c r="C10" s="64"/>
      <c r="D10" s="21"/>
      <c r="E10" s="22"/>
      <c r="F10" s="209" t="e">
        <f>D10/D14</f>
        <v>#DIV/0!</v>
      </c>
      <c r="G10" s="64" t="s">
        <v>166</v>
      </c>
      <c r="H10" s="109"/>
      <c r="I10" s="82" t="s">
        <v>167</v>
      </c>
    </row>
    <row r="11" spans="1:12" ht="13.5" thickBot="1">
      <c r="A11" s="63" t="s">
        <v>68</v>
      </c>
      <c r="B11" s="64"/>
      <c r="C11" s="64"/>
      <c r="D11" s="21"/>
      <c r="E11" s="22"/>
      <c r="F11" s="209" t="e">
        <f>D11/D14</f>
        <v>#DIV/0!</v>
      </c>
      <c r="G11" s="256" t="s">
        <v>166</v>
      </c>
      <c r="H11" s="109"/>
      <c r="I11" s="82" t="s">
        <v>168</v>
      </c>
      <c r="L11" s="273"/>
    </row>
    <row r="12" spans="1:12" ht="13.5" thickBot="1">
      <c r="A12" s="60" t="s">
        <v>190</v>
      </c>
      <c r="B12" s="61"/>
      <c r="C12" s="84"/>
      <c r="D12" s="44"/>
      <c r="E12" s="45"/>
      <c r="F12" s="280" t="e">
        <f>D12/D14</f>
        <v>#DIV/0!</v>
      </c>
      <c r="G12" s="61" t="s">
        <v>166</v>
      </c>
      <c r="H12" s="80" t="s">
        <v>18</v>
      </c>
      <c r="I12" s="83" t="s">
        <v>167</v>
      </c>
    </row>
    <row r="13" spans="1:12" ht="13.5" thickBot="1">
      <c r="A13" s="60"/>
      <c r="B13" s="61"/>
      <c r="C13" s="84"/>
      <c r="D13" s="44"/>
      <c r="E13" s="45"/>
      <c r="F13" s="29"/>
      <c r="G13" s="61"/>
      <c r="H13" s="80" t="s">
        <v>18</v>
      </c>
      <c r="I13" s="83"/>
    </row>
    <row r="14" spans="1:12" ht="13.5" thickBot="1">
      <c r="A14" s="63" t="s">
        <v>15</v>
      </c>
      <c r="B14" s="64"/>
      <c r="C14" s="64"/>
      <c r="D14" s="21">
        <f>D4+D5+D6+D7+D8+D10+D11+D12</f>
        <v>0</v>
      </c>
      <c r="E14" s="22"/>
      <c r="F14" s="24" t="e">
        <f>F4+F5+F6+F7+F8 +F10+F11+F12</f>
        <v>#DIV/0!</v>
      </c>
      <c r="G14" s="64"/>
      <c r="H14" s="64"/>
      <c r="I14" s="88"/>
    </row>
    <row r="15" spans="1:12" ht="13.5" thickBot="1">
      <c r="A15" s="33"/>
      <c r="B15" s="39"/>
      <c r="C15" s="53"/>
      <c r="D15" s="294"/>
      <c r="E15" s="257"/>
      <c r="F15" s="54"/>
      <c r="G15" s="46"/>
      <c r="H15" s="39"/>
      <c r="I15" s="40"/>
    </row>
    <row r="16" spans="1:12">
      <c r="A16" s="47"/>
      <c r="B16" s="48"/>
      <c r="C16" s="49"/>
      <c r="D16" s="50"/>
      <c r="E16" s="258"/>
      <c r="F16" s="51"/>
      <c r="G16" s="50"/>
      <c r="H16" s="50"/>
      <c r="I16" s="52"/>
    </row>
    <row r="17" spans="1:15">
      <c r="F17" s="20" t="s">
        <v>49</v>
      </c>
    </row>
    <row r="18" spans="1:15">
      <c r="A18" s="15"/>
      <c r="B18" s="15"/>
      <c r="C18" s="15"/>
      <c r="D18" s="15"/>
      <c r="E18" s="15"/>
      <c r="F18" s="15"/>
      <c r="G18" s="1" t="s">
        <v>21</v>
      </c>
      <c r="H18" s="15"/>
      <c r="I18" s="15"/>
      <c r="J18" s="15"/>
    </row>
    <row r="19" spans="1:15" ht="13.5" thickBot="1">
      <c r="A19" s="2"/>
      <c r="B19" s="2" t="s">
        <v>19</v>
      </c>
      <c r="C19" s="2"/>
      <c r="D19" s="2" t="s">
        <v>2</v>
      </c>
      <c r="E19" s="15"/>
      <c r="F19" s="2" t="s">
        <v>20</v>
      </c>
      <c r="G19" s="1" t="s">
        <v>4</v>
      </c>
      <c r="H19" s="1"/>
      <c r="I19" s="1" t="s">
        <v>22</v>
      </c>
      <c r="J19" s="15"/>
    </row>
    <row r="20" spans="1:15" ht="13.5" thickBot="1">
      <c r="A20" s="85" t="s">
        <v>23</v>
      </c>
      <c r="B20" s="99"/>
      <c r="C20" s="110"/>
      <c r="D20" s="296"/>
      <c r="E20" s="240"/>
      <c r="F20" s="241" t="e">
        <f>D20/D27</f>
        <v>#DIV/0!</v>
      </c>
      <c r="G20" s="260">
        <v>0.75</v>
      </c>
      <c r="H20" s="113" t="s">
        <v>44</v>
      </c>
      <c r="I20" s="113"/>
      <c r="J20" s="114"/>
    </row>
    <row r="21" spans="1:15" ht="13.5" thickBot="1">
      <c r="A21" s="60" t="s">
        <v>24</v>
      </c>
      <c r="B21" s="61"/>
      <c r="C21" s="111"/>
      <c r="D21" s="215"/>
      <c r="E21" s="39"/>
      <c r="F21" s="216" t="e">
        <f>D21/D27</f>
        <v>#DIV/0!</v>
      </c>
      <c r="G21" s="29" t="s">
        <v>33</v>
      </c>
      <c r="H21" s="66" t="s">
        <v>45</v>
      </c>
      <c r="I21" s="74"/>
      <c r="J21" s="115"/>
    </row>
    <row r="22" spans="1:15" ht="13.5" thickBot="1">
      <c r="A22" s="60" t="s">
        <v>25</v>
      </c>
      <c r="B22" s="61"/>
      <c r="C22" s="111"/>
      <c r="D22" s="215"/>
      <c r="E22" s="39"/>
      <c r="F22" s="216" t="e">
        <f>D22/D27</f>
        <v>#DIV/0!</v>
      </c>
      <c r="G22" s="261">
        <v>0.23</v>
      </c>
      <c r="H22" s="116"/>
      <c r="I22" s="117"/>
      <c r="J22" s="117"/>
      <c r="K22" s="421" t="s">
        <v>104</v>
      </c>
      <c r="L22" s="422"/>
      <c r="M22" s="422"/>
      <c r="N22" s="423"/>
    </row>
    <row r="23" spans="1:15" ht="13.5" thickBot="1">
      <c r="A23" s="66" t="s">
        <v>26</v>
      </c>
      <c r="B23" s="67"/>
      <c r="C23" s="112"/>
      <c r="D23" s="221"/>
      <c r="E23" s="17"/>
      <c r="F23" s="242" t="e">
        <f>D23/D27</f>
        <v>#DIV/0!</v>
      </c>
      <c r="G23" s="262">
        <v>0.02</v>
      </c>
      <c r="H23" s="118" t="s">
        <v>30</v>
      </c>
      <c r="I23" s="118"/>
      <c r="J23" s="144"/>
      <c r="K23" s="297" t="s">
        <v>112</v>
      </c>
      <c r="L23" s="13"/>
      <c r="M23" s="13"/>
      <c r="N23" s="298">
        <f>D23*0.65</f>
        <v>0</v>
      </c>
    </row>
    <row r="24" spans="1:15" ht="13.5" thickBot="1">
      <c r="A24" s="60" t="s">
        <v>27</v>
      </c>
      <c r="B24" s="61"/>
      <c r="C24" s="111"/>
      <c r="D24" s="215"/>
      <c r="E24" s="39"/>
      <c r="F24" s="216" t="e">
        <f>D24/D27</f>
        <v>#DIV/0!</v>
      </c>
      <c r="G24" s="261" t="s">
        <v>33</v>
      </c>
      <c r="H24" s="119" t="s">
        <v>31</v>
      </c>
      <c r="I24" s="119"/>
      <c r="J24" s="145"/>
      <c r="K24" s="297" t="s">
        <v>113</v>
      </c>
      <c r="L24" s="13"/>
      <c r="M24" s="13"/>
      <c r="N24" s="298">
        <f>D24*0.85</f>
        <v>0</v>
      </c>
    </row>
    <row r="25" spans="1:15" ht="13.5" thickBot="1">
      <c r="A25" s="60" t="s">
        <v>28</v>
      </c>
      <c r="B25" s="61"/>
      <c r="C25" s="111"/>
      <c r="D25" s="215"/>
      <c r="E25" s="39"/>
      <c r="F25" s="216" t="e">
        <f>D25/D27</f>
        <v>#DIV/0!</v>
      </c>
      <c r="G25" s="263">
        <v>0</v>
      </c>
      <c r="H25" s="68" t="s">
        <v>32</v>
      </c>
      <c r="I25" s="68"/>
      <c r="J25" s="68"/>
      <c r="K25" s="297" t="s">
        <v>114</v>
      </c>
      <c r="L25" s="13"/>
      <c r="M25" s="13"/>
      <c r="N25" s="298">
        <f>D25</f>
        <v>0</v>
      </c>
    </row>
    <row r="26" spans="1:15" ht="13.5" thickBot="1">
      <c r="A26" s="66" t="s">
        <v>29</v>
      </c>
      <c r="B26" s="67"/>
      <c r="C26" s="112"/>
      <c r="D26" s="221"/>
      <c r="E26" s="17"/>
      <c r="F26" s="222" t="e">
        <f>D26/D27</f>
        <v>#DIV/0!</v>
      </c>
      <c r="G26" s="264">
        <v>0</v>
      </c>
      <c r="H26" s="67"/>
      <c r="I26" s="67"/>
      <c r="J26" s="67"/>
      <c r="K26" s="297" t="s">
        <v>115</v>
      </c>
      <c r="L26" s="13"/>
      <c r="M26" s="13" t="s">
        <v>106</v>
      </c>
      <c r="N26" s="298">
        <f>D26</f>
        <v>0</v>
      </c>
    </row>
    <row r="27" spans="1:15" ht="13.5" thickBot="1">
      <c r="A27" s="30" t="s">
        <v>71</v>
      </c>
      <c r="B27" s="19"/>
      <c r="C27" s="19"/>
      <c r="D27" s="25">
        <f>SUM(D20:D26)</f>
        <v>0</v>
      </c>
      <c r="E27" s="19"/>
      <c r="F27" s="107" t="e">
        <f>F20+F21+F22+F23+F24+F25+F26</f>
        <v>#DIV/0!</v>
      </c>
      <c r="G27" s="31"/>
      <c r="H27" s="19"/>
      <c r="I27" s="19"/>
      <c r="J27" s="32"/>
      <c r="K27" s="33" t="s">
        <v>107</v>
      </c>
      <c r="L27" s="149"/>
      <c r="M27" s="149"/>
      <c r="N27" s="197">
        <f>N23+N24+N25+N26</f>
        <v>0</v>
      </c>
      <c r="O27" s="295" t="e">
        <f>N27/D27</f>
        <v>#DIV/0!</v>
      </c>
    </row>
    <row r="28" spans="1:15" ht="13.5" thickBot="1">
      <c r="A28" s="198" t="s">
        <v>109</v>
      </c>
      <c r="B28" s="190"/>
      <c r="C28" s="190"/>
      <c r="D28" s="190"/>
      <c r="E28" s="190"/>
      <c r="F28" s="190"/>
      <c r="G28" s="190"/>
      <c r="H28" s="190"/>
      <c r="I28" s="190"/>
      <c r="J28" s="191" t="s">
        <v>163</v>
      </c>
    </row>
    <row r="29" spans="1:15" ht="13.5" thickBot="1">
      <c r="A29" s="60" t="s">
        <v>108</v>
      </c>
      <c r="B29" s="61"/>
      <c r="C29" s="61"/>
      <c r="D29" s="62"/>
      <c r="E29" s="61"/>
      <c r="F29" s="61"/>
      <c r="G29" s="61"/>
      <c r="H29" s="61"/>
      <c r="I29" s="61"/>
      <c r="J29" s="193"/>
      <c r="L29" s="12"/>
    </row>
    <row r="30" spans="1:15" ht="13.5" thickBot="1">
      <c r="A30" s="63" t="s">
        <v>60</v>
      </c>
      <c r="B30" s="64"/>
      <c r="C30" s="64"/>
      <c r="D30" s="64"/>
      <c r="E30" s="64"/>
      <c r="F30" s="65"/>
      <c r="G30" s="65"/>
      <c r="H30" s="65"/>
      <c r="I30" s="65"/>
      <c r="J30" s="267"/>
      <c r="K30" s="13"/>
      <c r="L30" s="12"/>
    </row>
    <row r="31" spans="1:15" ht="13.5" thickBot="1">
      <c r="A31" s="60" t="s">
        <v>52</v>
      </c>
      <c r="B31" s="61"/>
      <c r="C31" s="61"/>
      <c r="D31" s="61"/>
      <c r="E31" s="61"/>
      <c r="F31" s="68"/>
      <c r="G31" s="68"/>
      <c r="H31" s="61"/>
      <c r="I31" s="61"/>
      <c r="J31" s="193"/>
      <c r="K31" s="12"/>
      <c r="L31" s="12"/>
    </row>
    <row r="32" spans="1:15" ht="13.5" thickBot="1">
      <c r="A32" s="66" t="s">
        <v>54</v>
      </c>
      <c r="B32" s="67"/>
      <c r="C32" s="67"/>
      <c r="D32" s="67"/>
      <c r="E32" s="67"/>
      <c r="F32" s="74"/>
      <c r="G32" s="67"/>
      <c r="H32" s="67"/>
      <c r="I32" s="67"/>
      <c r="J32" s="246"/>
      <c r="K32" s="12"/>
      <c r="L32" s="12"/>
    </row>
    <row r="33" spans="1:11" ht="13.5" thickBot="1">
      <c r="A33" s="60" t="s">
        <v>55</v>
      </c>
      <c r="B33" s="68"/>
      <c r="C33" s="68"/>
      <c r="D33" s="68"/>
      <c r="E33" s="61"/>
      <c r="F33" s="68"/>
      <c r="G33" s="61"/>
      <c r="H33" s="61"/>
      <c r="I33" s="61"/>
      <c r="J33" s="268"/>
    </row>
    <row r="34" spans="1:11" ht="13.5" thickBot="1">
      <c r="A34" s="63" t="s">
        <v>173</v>
      </c>
      <c r="B34" s="64"/>
      <c r="C34" s="64"/>
      <c r="D34" s="64"/>
      <c r="E34" s="64"/>
      <c r="F34" s="65"/>
      <c r="G34" s="64"/>
      <c r="H34" s="64"/>
      <c r="I34" s="64"/>
      <c r="J34" s="259"/>
    </row>
    <row r="35" spans="1:11" ht="13.5" thickBot="1">
      <c r="A35" s="60" t="s">
        <v>174</v>
      </c>
      <c r="B35" s="61"/>
      <c r="C35" s="61"/>
      <c r="D35" s="61"/>
      <c r="E35" s="61"/>
      <c r="F35" s="68"/>
      <c r="G35" s="61"/>
      <c r="H35" s="61"/>
      <c r="I35" s="61"/>
      <c r="J35" s="268"/>
    </row>
    <row r="36" spans="1:11" ht="13.5" thickBot="1">
      <c r="A36" s="63" t="s">
        <v>175</v>
      </c>
      <c r="B36" s="64"/>
      <c r="C36" s="64"/>
      <c r="D36" s="65"/>
      <c r="E36" s="64"/>
      <c r="F36" s="65"/>
      <c r="G36" s="64"/>
      <c r="H36" s="64"/>
      <c r="I36" s="64"/>
      <c r="J36" s="259"/>
      <c r="K36" s="12"/>
    </row>
    <row r="37" spans="1:11" ht="13.5" thickBot="1">
      <c r="A37" s="60" t="s">
        <v>176</v>
      </c>
      <c r="B37" s="61"/>
      <c r="C37" s="61"/>
      <c r="D37" s="61"/>
      <c r="E37" s="61"/>
      <c r="F37" s="68"/>
      <c r="G37" s="100"/>
      <c r="H37" s="61"/>
      <c r="I37" s="61"/>
      <c r="J37" s="268"/>
      <c r="K37" s="12"/>
    </row>
    <row r="38" spans="1:11" ht="13.5" thickBot="1">
      <c r="A38" s="63" t="s">
        <v>110</v>
      </c>
      <c r="B38" s="69"/>
      <c r="C38" s="64"/>
      <c r="D38" s="70"/>
      <c r="E38" s="64"/>
      <c r="F38" s="65"/>
      <c r="G38" s="70"/>
      <c r="H38" s="64"/>
      <c r="I38" s="69"/>
      <c r="J38" s="259"/>
      <c r="K38" s="12"/>
    </row>
    <row r="39" spans="1:11" ht="13.5" thickBot="1">
      <c r="A39" s="60"/>
      <c r="B39" s="68"/>
      <c r="C39" s="61"/>
      <c r="D39" s="101"/>
      <c r="E39" s="61"/>
      <c r="F39" s="62"/>
      <c r="G39" s="102"/>
      <c r="H39" s="68"/>
      <c r="I39" s="68"/>
      <c r="J39" s="193"/>
      <c r="K39" s="12"/>
    </row>
    <row r="40" spans="1:11" ht="13.5" thickBot="1">
      <c r="A40" s="66"/>
      <c r="B40" s="74"/>
      <c r="C40" s="67"/>
      <c r="D40" s="103"/>
      <c r="E40" s="67"/>
      <c r="F40" s="104"/>
      <c r="G40" s="105"/>
      <c r="H40" s="67"/>
      <c r="I40" s="67"/>
      <c r="J40" s="194"/>
      <c r="K40" s="12"/>
    </row>
    <row r="41" spans="1:11" ht="13.5" thickBot="1">
      <c r="A41" s="35"/>
      <c r="B41" s="36"/>
      <c r="C41" s="17"/>
      <c r="D41" s="41"/>
      <c r="E41" s="17"/>
      <c r="F41" s="42"/>
      <c r="G41" s="43"/>
      <c r="H41" s="36"/>
      <c r="I41" s="36"/>
      <c r="J41" s="37"/>
      <c r="K41" s="12"/>
    </row>
  </sheetData>
  <mergeCells count="1">
    <mergeCell ref="K22:N22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1"/>
  <sheetViews>
    <sheetView workbookViewId="0">
      <selection activeCell="S36" sqref="S36"/>
    </sheetView>
  </sheetViews>
  <sheetFormatPr defaultRowHeight="12.75"/>
  <cols>
    <col min="3" max="3" width="13" customWidth="1"/>
    <col min="4" max="4" width="9.140625" customWidth="1"/>
    <col min="5" max="5" width="9.140625" hidden="1" customWidth="1"/>
    <col min="10" max="10" width="13" customWidth="1"/>
    <col min="11" max="11" width="0.140625" customWidth="1"/>
    <col min="12" max="13" width="9.140625" hidden="1" customWidth="1"/>
    <col min="14" max="14" width="11.85546875" customWidth="1"/>
  </cols>
  <sheetData>
    <row r="1" spans="1:11" ht="13.5" thickBot="1">
      <c r="A1" s="3"/>
      <c r="B1" s="4" t="s">
        <v>241</v>
      </c>
      <c r="C1" s="5"/>
      <c r="D1" s="5"/>
      <c r="E1" s="5"/>
      <c r="F1" s="5"/>
      <c r="G1" s="6"/>
      <c r="H1" s="6"/>
      <c r="I1" s="6"/>
      <c r="J1" s="55" t="s">
        <v>42</v>
      </c>
      <c r="K1" s="18"/>
    </row>
    <row r="2" spans="1:11" ht="13.5" thickBot="1">
      <c r="A2" s="7"/>
      <c r="B2" s="8" t="s">
        <v>0</v>
      </c>
      <c r="C2" s="9"/>
      <c r="D2" s="8" t="s">
        <v>1</v>
      </c>
      <c r="E2" s="9"/>
      <c r="F2" s="9" t="s">
        <v>3</v>
      </c>
      <c r="G2" s="10"/>
      <c r="H2" s="9" t="s">
        <v>4</v>
      </c>
      <c r="I2" s="9"/>
      <c r="J2" s="56" t="s">
        <v>40</v>
      </c>
      <c r="K2" s="18"/>
    </row>
    <row r="3" spans="1:11" ht="13.5" thickBot="1">
      <c r="A3" s="11"/>
      <c r="B3" s="9" t="s">
        <v>143</v>
      </c>
      <c r="C3" s="9"/>
      <c r="D3" s="8" t="s">
        <v>2</v>
      </c>
      <c r="E3" s="9"/>
      <c r="F3" s="9"/>
      <c r="G3" s="10"/>
      <c r="H3" s="10"/>
      <c r="I3" s="10"/>
      <c r="J3" s="97" t="s">
        <v>41</v>
      </c>
      <c r="K3" s="18"/>
    </row>
    <row r="4" spans="1:11" ht="13.5" thickBot="1">
      <c r="A4" s="63" t="s">
        <v>144</v>
      </c>
      <c r="B4" s="64"/>
      <c r="C4" s="64"/>
      <c r="D4" s="228"/>
      <c r="E4" s="231"/>
      <c r="F4" s="229"/>
      <c r="G4" s="126"/>
      <c r="H4" s="127" t="s">
        <v>6</v>
      </c>
      <c r="I4" s="128"/>
      <c r="J4" s="57" t="s">
        <v>47</v>
      </c>
    </row>
    <row r="5" spans="1:11" ht="13.5" thickBot="1">
      <c r="A5" s="60" t="s">
        <v>145</v>
      </c>
      <c r="B5" s="68"/>
      <c r="C5" s="68"/>
      <c r="D5" s="232"/>
      <c r="E5" s="233"/>
      <c r="F5" s="234"/>
      <c r="G5" s="129"/>
      <c r="H5" s="129" t="s">
        <v>177</v>
      </c>
      <c r="I5" s="130"/>
      <c r="J5" s="58" t="s">
        <v>50</v>
      </c>
    </row>
    <row r="6" spans="1:11" ht="13.5" thickBot="1">
      <c r="A6" s="60" t="s">
        <v>146</v>
      </c>
      <c r="B6" s="61"/>
      <c r="C6" s="61"/>
      <c r="D6" s="232"/>
      <c r="E6" s="235"/>
      <c r="F6" s="236"/>
      <c r="G6" s="131"/>
      <c r="H6" s="129" t="s">
        <v>9</v>
      </c>
      <c r="I6" s="130"/>
      <c r="J6" s="98" t="s">
        <v>51</v>
      </c>
    </row>
    <row r="7" spans="1:11" ht="13.5" thickBot="1">
      <c r="A7" s="63" t="s">
        <v>147</v>
      </c>
      <c r="B7" s="64"/>
      <c r="C7" s="64"/>
      <c r="D7" s="237"/>
      <c r="E7" s="238"/>
      <c r="F7" s="236"/>
      <c r="G7" s="132"/>
      <c r="H7" s="127" t="s">
        <v>17</v>
      </c>
      <c r="I7" s="133"/>
      <c r="J7" s="135" t="s">
        <v>100</v>
      </c>
    </row>
    <row r="8" spans="1:11" ht="13.5" thickBot="1">
      <c r="A8" s="60" t="s">
        <v>148</v>
      </c>
      <c r="B8" s="61"/>
      <c r="C8" s="61"/>
      <c r="D8" s="44"/>
      <c r="E8" s="45"/>
      <c r="F8" s="209"/>
      <c r="G8" s="131"/>
      <c r="H8" s="129" t="s">
        <v>43</v>
      </c>
      <c r="I8" s="134"/>
    </row>
    <row r="9" spans="1:11" ht="13.5" thickBot="1">
      <c r="A9" s="60" t="s">
        <v>149</v>
      </c>
      <c r="B9" s="61"/>
      <c r="C9" s="61"/>
      <c r="D9" s="193"/>
      <c r="E9" s="45"/>
      <c r="F9" s="209"/>
      <c r="G9" s="131"/>
      <c r="H9" s="129" t="s">
        <v>46</v>
      </c>
      <c r="I9" s="134"/>
    </row>
    <row r="10" spans="1:11" ht="13.5" thickBot="1">
      <c r="A10" s="60" t="s">
        <v>150</v>
      </c>
      <c r="B10" s="61"/>
      <c r="C10" s="87"/>
      <c r="D10" s="44"/>
      <c r="E10" s="22"/>
      <c r="F10" s="209"/>
      <c r="G10" s="210"/>
      <c r="H10" s="102"/>
      <c r="I10" s="83"/>
    </row>
    <row r="11" spans="1:11" ht="13.5" thickBot="1">
      <c r="A11" s="63" t="s">
        <v>72</v>
      </c>
      <c r="B11" s="64"/>
      <c r="C11" s="64"/>
      <c r="D11" s="21"/>
      <c r="E11" s="22"/>
      <c r="F11" s="209"/>
      <c r="G11" s="424" t="s">
        <v>151</v>
      </c>
      <c r="H11" s="425"/>
      <c r="I11" s="426"/>
    </row>
    <row r="12" spans="1:11" ht="13.5" thickBot="1">
      <c r="A12" s="60"/>
      <c r="B12" s="61"/>
      <c r="C12" s="84"/>
      <c r="D12" s="44"/>
      <c r="E12" s="45"/>
      <c r="F12" s="29"/>
      <c r="G12" s="61"/>
      <c r="H12" s="80" t="s">
        <v>18</v>
      </c>
      <c r="I12" s="83"/>
    </row>
    <row r="13" spans="1:11" ht="13.5" thickBot="1">
      <c r="A13" s="60"/>
      <c r="B13" s="61"/>
      <c r="C13" s="84"/>
      <c r="D13" s="44"/>
      <c r="E13" s="45"/>
      <c r="F13" s="29"/>
      <c r="G13" s="61"/>
      <c r="H13" s="80" t="s">
        <v>18</v>
      </c>
      <c r="I13" s="83"/>
    </row>
    <row r="14" spans="1:11" ht="13.5" thickBot="1">
      <c r="A14" s="63" t="s">
        <v>15</v>
      </c>
      <c r="B14" s="64"/>
      <c r="C14" s="64"/>
      <c r="D14" s="21">
        <f>D4+D5+D6+D7+D8+D10+D11</f>
        <v>0</v>
      </c>
      <c r="E14" s="22"/>
      <c r="F14" s="24"/>
      <c r="G14" s="64"/>
      <c r="H14" s="64"/>
      <c r="I14" s="88"/>
    </row>
    <row r="15" spans="1:11" ht="13.5" thickBot="1">
      <c r="A15" s="33" t="s">
        <v>99</v>
      </c>
      <c r="B15" s="39"/>
      <c r="C15" s="53"/>
      <c r="D15" s="34"/>
      <c r="E15" s="34"/>
      <c r="F15" s="54"/>
      <c r="G15" s="46"/>
      <c r="H15" s="39"/>
      <c r="I15" s="40"/>
    </row>
    <row r="16" spans="1:11">
      <c r="A16" s="47" t="s">
        <v>99</v>
      </c>
      <c r="B16" s="48"/>
      <c r="C16" s="49"/>
      <c r="D16" s="50"/>
      <c r="E16" s="50"/>
      <c r="F16" s="51"/>
      <c r="G16" s="50"/>
      <c r="H16" s="50"/>
      <c r="I16" s="52"/>
    </row>
    <row r="17" spans="1:15">
      <c r="F17" s="20" t="s">
        <v>152</v>
      </c>
    </row>
    <row r="18" spans="1:15">
      <c r="A18" s="427" t="s">
        <v>153</v>
      </c>
      <c r="B18" s="428"/>
      <c r="C18" s="428"/>
      <c r="D18" s="15"/>
      <c r="E18" s="15"/>
      <c r="F18" s="15"/>
      <c r="G18" s="1" t="s">
        <v>21</v>
      </c>
      <c r="H18" s="15"/>
      <c r="I18" s="15"/>
      <c r="J18" s="15"/>
    </row>
    <row r="19" spans="1:15" ht="13.5" thickBot="1">
      <c r="A19" s="2"/>
      <c r="B19" s="1" t="s">
        <v>19</v>
      </c>
      <c r="C19" s="2"/>
      <c r="D19" s="2" t="s">
        <v>2</v>
      </c>
      <c r="E19" s="15"/>
      <c r="F19" s="2" t="s">
        <v>20</v>
      </c>
      <c r="G19" s="1" t="s">
        <v>4</v>
      </c>
      <c r="H19" s="1"/>
      <c r="I19" s="1" t="s">
        <v>22</v>
      </c>
      <c r="J19" s="15"/>
    </row>
    <row r="20" spans="1:15" ht="13.5" thickBot="1">
      <c r="A20" s="85" t="s">
        <v>154</v>
      </c>
      <c r="B20" s="99"/>
      <c r="C20" s="110"/>
      <c r="D20" s="239"/>
      <c r="E20" s="240"/>
      <c r="F20" s="241" t="e">
        <f>D20/D27</f>
        <v>#DIV/0!</v>
      </c>
      <c r="G20" s="120">
        <v>0.75</v>
      </c>
      <c r="H20" s="113" t="s">
        <v>44</v>
      </c>
      <c r="I20" s="113"/>
      <c r="J20" s="114"/>
    </row>
    <row r="21" spans="1:15" ht="13.5" thickBot="1">
      <c r="A21" s="60" t="s">
        <v>155</v>
      </c>
      <c r="B21" s="61"/>
      <c r="C21" s="111"/>
      <c r="D21" s="215"/>
      <c r="E21" s="39"/>
      <c r="F21" s="216" t="e">
        <f>D21/D27</f>
        <v>#DIV/0!</v>
      </c>
      <c r="G21" s="121" t="s">
        <v>33</v>
      </c>
      <c r="H21" s="66" t="s">
        <v>45</v>
      </c>
      <c r="I21" s="74"/>
      <c r="J21" s="115"/>
    </row>
    <row r="22" spans="1:15" ht="13.5" thickBot="1">
      <c r="A22" s="60" t="s">
        <v>156</v>
      </c>
      <c r="B22" s="61"/>
      <c r="C22" s="111"/>
      <c r="D22" s="215"/>
      <c r="E22" s="39"/>
      <c r="F22" s="216" t="e">
        <f>D22/D27</f>
        <v>#DIV/0!</v>
      </c>
      <c r="G22" s="122">
        <v>0.23</v>
      </c>
      <c r="H22" s="116" t="s">
        <v>30</v>
      </c>
      <c r="I22" s="117"/>
      <c r="J22" s="117"/>
      <c r="K22" s="429">
        <f>D22*65%</f>
        <v>0</v>
      </c>
      <c r="L22" s="430"/>
      <c r="M22" s="430"/>
      <c r="N22" s="431"/>
    </row>
    <row r="23" spans="1:15" ht="13.5" thickBot="1">
      <c r="A23" s="66" t="s">
        <v>157</v>
      </c>
      <c r="B23" s="67"/>
      <c r="C23" s="112"/>
      <c r="D23" s="221"/>
      <c r="E23" s="17"/>
      <c r="F23" s="242" t="e">
        <f>D23/D27</f>
        <v>#DIV/0!</v>
      </c>
      <c r="G23" s="123">
        <v>0.02</v>
      </c>
      <c r="H23" s="118" t="s">
        <v>31</v>
      </c>
      <c r="I23" s="118"/>
      <c r="J23" s="144"/>
      <c r="K23" s="432">
        <f>D23*85%</f>
        <v>0</v>
      </c>
      <c r="L23" s="433"/>
      <c r="M23" s="433"/>
      <c r="N23" s="434"/>
    </row>
    <row r="24" spans="1:15" ht="13.5" thickBot="1">
      <c r="A24" s="60" t="s">
        <v>158</v>
      </c>
      <c r="B24" s="61"/>
      <c r="C24" s="111"/>
      <c r="D24" s="215"/>
      <c r="E24" s="39"/>
      <c r="F24" s="216" t="e">
        <f>D24/D27</f>
        <v>#DIV/0!</v>
      </c>
      <c r="G24" s="122" t="s">
        <v>33</v>
      </c>
      <c r="H24" s="119" t="s">
        <v>159</v>
      </c>
      <c r="I24" s="119"/>
      <c r="J24" s="145"/>
      <c r="K24" s="211"/>
      <c r="L24" s="212"/>
      <c r="M24" s="213"/>
      <c r="N24" s="214">
        <f>D24</f>
        <v>0</v>
      </c>
    </row>
    <row r="25" spans="1:15" ht="13.5" thickBot="1">
      <c r="A25" s="60"/>
      <c r="B25" s="61"/>
      <c r="C25" s="111"/>
      <c r="D25" s="215"/>
      <c r="E25" s="39"/>
      <c r="F25" s="216" t="e">
        <f>D25/D27</f>
        <v>#DIV/0!</v>
      </c>
      <c r="G25" s="124"/>
      <c r="H25" s="68"/>
      <c r="I25" s="68"/>
      <c r="J25" s="68"/>
      <c r="K25" s="217"/>
      <c r="L25" s="218"/>
      <c r="M25" s="219"/>
      <c r="N25" s="220"/>
    </row>
    <row r="26" spans="1:15" ht="13.5" thickBot="1">
      <c r="A26" s="66"/>
      <c r="B26" s="67"/>
      <c r="C26" s="112"/>
      <c r="D26" s="221"/>
      <c r="E26" s="17"/>
      <c r="F26" s="222" t="e">
        <f>D26/D27</f>
        <v>#DIV/0!</v>
      </c>
      <c r="G26" s="125"/>
      <c r="H26" s="67"/>
      <c r="I26" s="67"/>
      <c r="J26" s="67"/>
      <c r="K26" s="217"/>
      <c r="L26" s="218"/>
      <c r="M26" s="219"/>
      <c r="N26" s="223"/>
    </row>
    <row r="27" spans="1:15" ht="13.5" thickBot="1">
      <c r="A27" s="30" t="s">
        <v>71</v>
      </c>
      <c r="B27" s="19"/>
      <c r="C27" s="19"/>
      <c r="D27" s="44">
        <f>D20+D21+D22+D23+D24+D25+D26</f>
        <v>0</v>
      </c>
      <c r="E27" s="224"/>
      <c r="F27" s="225" t="e">
        <f>F20+F21+F22+F23+F24+F25+F26</f>
        <v>#DIV/0!</v>
      </c>
      <c r="G27" s="31"/>
      <c r="H27" s="19"/>
      <c r="I27" s="19"/>
      <c r="J27" s="19"/>
      <c r="K27" s="211"/>
      <c r="L27" s="17"/>
      <c r="M27" s="17"/>
      <c r="N27" s="226">
        <f>K22+K23+N24</f>
        <v>0</v>
      </c>
      <c r="O27" s="227" t="e">
        <f>N27/D27</f>
        <v>#DIV/0!</v>
      </c>
    </row>
    <row r="28" spans="1:15" ht="13.5" thickBot="1">
      <c r="A28" s="85" t="s">
        <v>109</v>
      </c>
      <c r="B28" s="99"/>
      <c r="C28" s="99"/>
      <c r="D28" s="99"/>
      <c r="E28" s="99"/>
      <c r="F28" s="99"/>
      <c r="G28" s="99"/>
      <c r="H28" s="99"/>
      <c r="I28" s="99"/>
      <c r="J28" s="150" t="s">
        <v>111</v>
      </c>
    </row>
    <row r="29" spans="1:15" ht="13.5" thickBot="1">
      <c r="A29" s="60" t="s">
        <v>108</v>
      </c>
      <c r="B29" s="61"/>
      <c r="C29" s="61"/>
      <c r="D29" s="62"/>
      <c r="E29" s="61"/>
      <c r="F29" s="61"/>
      <c r="G29" s="61"/>
      <c r="H29" s="61"/>
      <c r="I29" s="61"/>
      <c r="J29" s="151"/>
      <c r="L29" s="12"/>
    </row>
    <row r="30" spans="1:15" ht="13.5" thickBot="1">
      <c r="A30" s="63" t="s">
        <v>160</v>
      </c>
      <c r="B30" s="64"/>
      <c r="C30" s="64"/>
      <c r="D30" s="64"/>
      <c r="E30" s="64"/>
      <c r="F30" s="65"/>
      <c r="G30" s="65"/>
      <c r="H30" s="65"/>
      <c r="I30" s="65"/>
      <c r="J30" s="152"/>
      <c r="K30" s="13"/>
      <c r="L30" s="12"/>
    </row>
    <row r="31" spans="1:15" ht="13.5" thickBot="1">
      <c r="A31" s="60" t="s">
        <v>52</v>
      </c>
      <c r="B31" s="61"/>
      <c r="C31" s="61"/>
      <c r="D31" s="61"/>
      <c r="E31" s="61" t="s">
        <v>53</v>
      </c>
      <c r="F31" s="68"/>
      <c r="G31" s="68"/>
      <c r="H31" s="61"/>
      <c r="I31" s="61"/>
      <c r="J31" s="151"/>
      <c r="K31" s="12"/>
      <c r="L31" s="12"/>
    </row>
    <row r="32" spans="1:15" ht="13.5" thickBot="1">
      <c r="A32" s="66" t="s">
        <v>54</v>
      </c>
      <c r="B32" s="67"/>
      <c r="C32" s="67"/>
      <c r="D32" s="67"/>
      <c r="E32" s="67" t="s">
        <v>53</v>
      </c>
      <c r="F32" s="74"/>
      <c r="G32" s="67"/>
      <c r="H32" s="67"/>
      <c r="I32" s="67"/>
      <c r="J32" s="153"/>
      <c r="K32" s="12"/>
      <c r="L32" s="12"/>
    </row>
    <row r="33" spans="1:11" ht="13.5" thickBot="1">
      <c r="A33" s="60" t="s">
        <v>55</v>
      </c>
      <c r="B33" s="68"/>
      <c r="C33" s="68"/>
      <c r="D33" s="68"/>
      <c r="E33" s="61" t="s">
        <v>53</v>
      </c>
      <c r="F33" s="68"/>
      <c r="G33" s="61"/>
      <c r="H33" s="61"/>
      <c r="I33" s="61"/>
      <c r="J33" s="151"/>
    </row>
    <row r="34" spans="1:11" ht="13.5" thickBot="1">
      <c r="A34" s="63" t="s">
        <v>56</v>
      </c>
      <c r="B34" s="64"/>
      <c r="C34" s="64"/>
      <c r="D34" s="64"/>
      <c r="E34" s="64" t="s">
        <v>53</v>
      </c>
      <c r="F34" s="65"/>
      <c r="G34" s="64"/>
      <c r="H34" s="64"/>
      <c r="I34" s="64"/>
      <c r="J34" s="154"/>
    </row>
    <row r="35" spans="1:11" ht="13.5" thickBot="1">
      <c r="A35" s="60" t="s">
        <v>57</v>
      </c>
      <c r="B35" s="61"/>
      <c r="C35" s="61"/>
      <c r="D35" s="61"/>
      <c r="E35" s="61" t="s">
        <v>53</v>
      </c>
      <c r="F35" s="68"/>
      <c r="G35" s="61"/>
      <c r="H35" s="61"/>
      <c r="I35" s="61"/>
      <c r="J35" s="151"/>
    </row>
    <row r="36" spans="1:11" ht="13.5" thickBot="1">
      <c r="A36" s="63" t="s">
        <v>183</v>
      </c>
      <c r="B36" s="64"/>
      <c r="C36" s="64"/>
      <c r="D36" s="65"/>
      <c r="E36" s="64" t="s">
        <v>53</v>
      </c>
      <c r="F36" s="65"/>
      <c r="G36" s="64"/>
      <c r="H36" s="64"/>
      <c r="I36" s="64"/>
      <c r="J36" s="154"/>
      <c r="K36" s="12"/>
    </row>
    <row r="37" spans="1:11" ht="13.5" thickBot="1">
      <c r="A37" s="60" t="s">
        <v>184</v>
      </c>
      <c r="B37" s="61"/>
      <c r="C37" s="61"/>
      <c r="D37" s="61"/>
      <c r="E37" s="61" t="s">
        <v>53</v>
      </c>
      <c r="F37" s="68"/>
      <c r="G37" s="100"/>
      <c r="H37" s="61"/>
      <c r="I37" s="61"/>
      <c r="J37" s="151"/>
      <c r="K37" s="12"/>
    </row>
    <row r="38" spans="1:11" ht="13.5" thickBot="1">
      <c r="A38" s="63" t="s">
        <v>110</v>
      </c>
      <c r="B38" s="69"/>
      <c r="C38" s="64"/>
      <c r="D38" s="70"/>
      <c r="E38" s="64" t="s">
        <v>53</v>
      </c>
      <c r="F38" s="65"/>
      <c r="G38" s="70"/>
      <c r="H38" s="64"/>
      <c r="I38" s="69"/>
      <c r="J38" s="154"/>
      <c r="K38" s="12"/>
    </row>
    <row r="39" spans="1:11" ht="13.5" thickBot="1">
      <c r="A39" s="60"/>
      <c r="B39" s="68"/>
      <c r="C39" s="61"/>
      <c r="D39" s="101"/>
      <c r="E39" s="61"/>
      <c r="F39" s="62"/>
      <c r="G39" s="102"/>
      <c r="H39" s="68"/>
      <c r="I39" s="68"/>
      <c r="J39" s="155"/>
      <c r="K39" s="12"/>
    </row>
    <row r="40" spans="1:11" ht="13.5" thickBot="1">
      <c r="A40" s="66"/>
      <c r="B40" s="74"/>
      <c r="C40" s="67"/>
      <c r="D40" s="103"/>
      <c r="E40" s="67"/>
      <c r="F40" s="104"/>
      <c r="G40" s="105"/>
      <c r="H40" s="67"/>
      <c r="I40" s="67"/>
      <c r="J40" s="153"/>
      <c r="K40" s="12"/>
    </row>
    <row r="41" spans="1:11" ht="13.5" thickBot="1">
      <c r="A41" s="35"/>
      <c r="B41" s="36"/>
      <c r="C41" s="17"/>
      <c r="D41" s="41"/>
      <c r="E41" s="17"/>
      <c r="F41" s="42"/>
      <c r="G41" s="43"/>
      <c r="H41" s="36"/>
      <c r="I41" s="36"/>
      <c r="J41" s="37"/>
      <c r="K41" s="12"/>
    </row>
  </sheetData>
  <mergeCells count="4">
    <mergeCell ref="G11:I11"/>
    <mergeCell ref="A18:C18"/>
    <mergeCell ref="K22:N22"/>
    <mergeCell ref="K23:N2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First Time Fill Rate (FTFR)</vt:lpstr>
      <vt:lpstr>CDK</vt:lpstr>
      <vt:lpstr>REYNOLDS</vt:lpstr>
      <vt:lpstr>AUTO MATE</vt:lpstr>
      <vt:lpstr>AUTOSOFT</vt:lpstr>
      <vt:lpstr>DEALERTRACK</vt:lpstr>
      <vt:lpstr>LIGHTYEAR</vt:lpstr>
      <vt:lpstr>PBS</vt:lpstr>
      <vt:lpstr>UCS</vt:lpstr>
      <vt:lpstr>PARTS DEPT ACTION PLAN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cbavis</dc:creator>
  <cp:lastModifiedBy>Garrett Jess</cp:lastModifiedBy>
  <cp:lastPrinted>2009-09-13T19:58:49Z</cp:lastPrinted>
  <dcterms:created xsi:type="dcterms:W3CDTF">2008-10-09T18:04:20Z</dcterms:created>
  <dcterms:modified xsi:type="dcterms:W3CDTF">2020-02-29T00:14:47Z</dcterms:modified>
</cp:coreProperties>
</file>