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cesimms-my.sharepoint.com/personal/savannah_volvopaloalto_com/Documents/Documents/NADA ACADEMY/(NADA 420) Class 04-/Homework/"/>
    </mc:Choice>
  </mc:AlternateContent>
  <xr:revisionPtr revIDLastSave="0" documentId="8_{BD03D15A-6074-4110-968B-C04A1EB74C9C}" xr6:coauthVersionLast="47" xr6:coauthVersionMax="47" xr10:uidLastSave="{00000000-0000-0000-0000-000000000000}"/>
  <bookViews>
    <workbookView xWindow="8295" yWindow="6105" windowWidth="29070" windowHeight="1221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I11" i="1" s="1"/>
  <c r="M11" i="1"/>
  <c r="N11" i="1" s="1"/>
  <c r="O11" i="1" s="1"/>
  <c r="P11" i="1" s="1"/>
  <c r="R11" i="1"/>
  <c r="J12" i="1"/>
  <c r="Q11" i="1" l="1"/>
  <c r="S11" i="1" s="1"/>
  <c r="G7" i="1"/>
  <c r="G8" i="1"/>
  <c r="G9" i="1"/>
  <c r="G10" i="1"/>
  <c r="G12" i="1"/>
  <c r="G6" i="1"/>
  <c r="R7" i="1" l="1"/>
  <c r="R8" i="1"/>
  <c r="R9" i="1"/>
  <c r="R10" i="1"/>
  <c r="R12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2" i="1"/>
  <c r="N12" i="1" s="1"/>
  <c r="Q12" i="1" s="1"/>
  <c r="H7" i="1"/>
  <c r="I7" i="1" s="1"/>
  <c r="H8" i="1"/>
  <c r="I8" i="1" s="1"/>
  <c r="H9" i="1"/>
  <c r="I9" i="1" s="1"/>
  <c r="H12" i="1"/>
  <c r="I12" i="1" s="1"/>
  <c r="H10" i="1"/>
  <c r="I10" i="1" s="1"/>
  <c r="S12" i="1" l="1"/>
  <c r="S9" i="1"/>
  <c r="O12" i="1"/>
  <c r="P12" i="1" s="1"/>
  <c r="Q8" i="1"/>
  <c r="S8" i="1" s="1"/>
  <c r="Q7" i="1"/>
  <c r="S7" i="1" s="1"/>
  <c r="P7" i="1"/>
  <c r="O9" i="1"/>
  <c r="P9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<sst xmlns="http://schemas.openxmlformats.org/spreadsheetml/2006/main" count="40" uniqueCount="32">
  <si>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</si>
  <si>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</si>
  <si>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</si>
  <si>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</si>
  <si>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</si>
  <si>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</si>
  <si>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</si>
  <si>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</si>
  <si>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</si>
  <si>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</si>
  <si>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</si>
  <si>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</si>
  <si>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</si>
  <si>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</si>
  <si>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</si>
  <si>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Inventory Analysis Calculator</t>
  </si>
  <si>
    <t>Average Unit COS</t>
  </si>
  <si>
    <t>Average Unit Inventory</t>
  </si>
  <si>
    <t>Average Month COS</t>
  </si>
  <si>
    <t>YTD COS</t>
  </si>
  <si>
    <t>Variance</t>
  </si>
  <si>
    <t>.</t>
  </si>
  <si>
    <t>VOLVO</t>
  </si>
  <si>
    <t>C40</t>
  </si>
  <si>
    <t>ALL</t>
  </si>
  <si>
    <t>XC90</t>
  </si>
  <si>
    <t>RECHARGE</t>
  </si>
  <si>
    <t>XC60</t>
  </si>
  <si>
    <t>S60</t>
  </si>
  <si>
    <t>B5</t>
  </si>
  <si>
    <t>S90</t>
  </si>
  <si>
    <t>XC40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</si>
</sst>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2"/>
  <sheetViews>
    <sheetView tabSelected="1" workbookViewId="0">
      <selection activeCell="O19" sqref="O19"/>
    </sheetView>
  </sheetViews>
  <sheetFormatPr defaultColWidth="8.85546875" defaultRowHeight="15" x14ac:dyDescent="0.25"/>
  <cols>
    <col min="4" max="4" width="15.140625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5.42578125" customWidth="1"/>
    <col min="11" max="11" width="13.7109375" bestFit="1" customWidth="1"/>
    <col min="12" max="12" width="10.7109375" customWidth="1"/>
    <col min="13" max="13" width="14" customWidth="1"/>
    <col min="14" max="14" width="11.7109375" customWidth="1"/>
    <col min="15" max="15" width="14.140625" customWidth="1"/>
    <col min="16" max="16" width="17.85546875" customWidth="1"/>
    <col min="17" max="17" width="12.85546875" customWidth="1"/>
    <col min="18" max="19" width="12.28515625" customWidth="1"/>
  </cols>
  <sheetData>
    <row r="1" spans="1:19" x14ac:dyDescent="0.25">
      <c r="A1" s="5" t="s">
        <v>15</v>
      </c>
      <c r="E1">
        <v>2023</v>
      </c>
      <c r="L1" t="s">
        <v>21</v>
      </c>
    </row>
    <row r="3" spans="1:19" x14ac:dyDescent="0.25">
      <c r="A3" s="1" t="s">
        <v>11</v>
      </c>
      <c r="B3" s="4">
        <v>9</v>
      </c>
    </row>
    <row r="4" spans="1:19" x14ac:dyDescent="0.25">
      <c r="E4" s="14" t="s">
        <v>5</v>
      </c>
      <c r="F4" s="14"/>
      <c r="G4" s="14"/>
      <c r="H4" s="14"/>
      <c r="I4" s="14"/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20</v>
      </c>
    </row>
    <row r="6" spans="1:19" x14ac:dyDescent="0.25">
      <c r="A6" s="2">
        <v>1</v>
      </c>
      <c r="B6" s="4" t="s">
        <v>22</v>
      </c>
      <c r="C6" s="4" t="s">
        <v>27</v>
      </c>
      <c r="D6" s="4"/>
      <c r="E6" s="4">
        <v>16</v>
      </c>
      <c r="F6" s="4">
        <v>81</v>
      </c>
      <c r="G6" s="3">
        <f>F6/$B$3</f>
        <v>9</v>
      </c>
      <c r="H6" s="3">
        <f>E6/G6</f>
        <v>1.7777777777777777</v>
      </c>
      <c r="I6" s="3">
        <f>H6*30</f>
        <v>53.333333333333329</v>
      </c>
      <c r="J6" s="6">
        <v>919257</v>
      </c>
      <c r="K6" s="6">
        <v>10649339</v>
      </c>
      <c r="L6" s="6">
        <v>355474</v>
      </c>
      <c r="M6" s="7">
        <f>K6-L6</f>
        <v>10293865</v>
      </c>
      <c r="N6" s="7">
        <f>M6/$B$3</f>
        <v>1143762.7777777778</v>
      </c>
      <c r="O6" s="8">
        <f>J6/N6</f>
        <v>0.80371298827019788</v>
      </c>
      <c r="P6" s="8">
        <f>O6*30</f>
        <v>24.111389648105938</v>
      </c>
      <c r="Q6" s="10">
        <f>N6/G6</f>
        <v>127084.75308641975</v>
      </c>
      <c r="R6" s="10">
        <f>J6/E6</f>
        <v>57453.5625</v>
      </c>
      <c r="S6" s="10">
        <f>Q6-R6</f>
        <v>69631.190586419747</v>
      </c>
    </row>
    <row r="7" spans="1:19" x14ac:dyDescent="0.25">
      <c r="A7" s="2">
        <f>A6+1</f>
        <v>2</v>
      </c>
      <c r="B7" s="4" t="s">
        <v>22</v>
      </c>
      <c r="C7" s="4" t="s">
        <v>23</v>
      </c>
      <c r="D7" s="4" t="s">
        <v>24</v>
      </c>
      <c r="E7" s="4">
        <v>15</v>
      </c>
      <c r="F7" s="4">
        <v>22</v>
      </c>
      <c r="G7" s="3">
        <f t="shared" ref="G7:G12" si="0">F7/$B$3</f>
        <v>2.4444444444444446</v>
      </c>
      <c r="H7" s="3">
        <f t="shared" ref="H7:H10" si="1">E7/G7</f>
        <v>6.1363636363636358</v>
      </c>
      <c r="I7" s="3">
        <f t="shared" ref="I7:I12" si="2">H7*30</f>
        <v>184.09090909090907</v>
      </c>
      <c r="J7" s="6">
        <v>888928</v>
      </c>
      <c r="K7" s="6">
        <v>1161978</v>
      </c>
      <c r="L7" s="6">
        <v>4539</v>
      </c>
      <c r="M7" s="7">
        <f t="shared" ref="M7:M12" si="3">K7-L7</f>
        <v>1157439</v>
      </c>
      <c r="N7" s="7">
        <f t="shared" ref="N7:N12" si="4">M7/$B$3</f>
        <v>128604.33333333333</v>
      </c>
      <c r="O7" s="8">
        <f>J7/N7</f>
        <v>6.9121154548965436</v>
      </c>
      <c r="P7" s="8">
        <f t="shared" ref="P7:P12" si="5">O7*30</f>
        <v>207.36346364689632</v>
      </c>
      <c r="Q7" s="10">
        <f t="shared" ref="Q7:Q12" si="6">N7/G7</f>
        <v>52610.863636363632</v>
      </c>
      <c r="R7" s="10">
        <f t="shared" ref="R7:R10" si="7">J7/E7</f>
        <v>59261.866666666669</v>
      </c>
      <c r="S7" s="10">
        <f t="shared" ref="S7:S12" si="8">Q7-R7</f>
        <v>-6651.0030303030362</v>
      </c>
    </row>
    <row r="8" spans="1:19" x14ac:dyDescent="0.25">
      <c r="A8" s="2">
        <f t="shared" ref="A8:A11" si="9">A7+1</f>
        <v>3</v>
      </c>
      <c r="B8" s="4" t="s">
        <v>22</v>
      </c>
      <c r="C8" s="4" t="s">
        <v>28</v>
      </c>
      <c r="D8" s="4" t="s">
        <v>29</v>
      </c>
      <c r="E8" s="4">
        <v>6</v>
      </c>
      <c r="F8" s="4">
        <v>4</v>
      </c>
      <c r="G8" s="3">
        <f t="shared" si="0"/>
        <v>0.44444444444444442</v>
      </c>
      <c r="H8" s="3">
        <f t="shared" si="1"/>
        <v>13.5</v>
      </c>
      <c r="I8" s="3">
        <f t="shared" si="2"/>
        <v>405</v>
      </c>
      <c r="J8" s="6">
        <v>283526</v>
      </c>
      <c r="K8" s="6">
        <v>201214</v>
      </c>
      <c r="L8" s="6">
        <v>7541</v>
      </c>
      <c r="M8" s="7">
        <f t="shared" si="3"/>
        <v>193673</v>
      </c>
      <c r="N8" s="7">
        <f t="shared" si="4"/>
        <v>21519.222222222223</v>
      </c>
      <c r="O8" s="8">
        <f t="shared" ref="O8:O10" si="10">J8/N8</f>
        <v>13.175476189246822</v>
      </c>
      <c r="P8" s="8">
        <f t="shared" si="5"/>
        <v>395.2642856774047</v>
      </c>
      <c r="Q8" s="10">
        <f t="shared" si="6"/>
        <v>48418.25</v>
      </c>
      <c r="R8" s="10">
        <f t="shared" si="7"/>
        <v>47254.333333333336</v>
      </c>
      <c r="S8" s="10">
        <f t="shared" si="8"/>
        <v>1163.9166666666642</v>
      </c>
    </row>
    <row r="9" spans="1:19" x14ac:dyDescent="0.25">
      <c r="A9" s="2">
        <f t="shared" si="9"/>
        <v>4</v>
      </c>
      <c r="B9" s="4" t="s">
        <v>22</v>
      </c>
      <c r="C9" s="4" t="s">
        <v>28</v>
      </c>
      <c r="D9" s="4" t="s">
        <v>26</v>
      </c>
      <c r="E9" s="4">
        <v>5</v>
      </c>
      <c r="F9" s="4">
        <v>8</v>
      </c>
      <c r="G9" s="3">
        <f t="shared" si="0"/>
        <v>0.88888888888888884</v>
      </c>
      <c r="H9" s="3">
        <f t="shared" si="1"/>
        <v>5.625</v>
      </c>
      <c r="I9" s="3">
        <f t="shared" si="2"/>
        <v>168.75</v>
      </c>
      <c r="J9" s="6">
        <v>277270</v>
      </c>
      <c r="K9" s="6">
        <v>408612</v>
      </c>
      <c r="L9" s="6">
        <v>3077</v>
      </c>
      <c r="M9" s="7">
        <f t="shared" si="3"/>
        <v>405535</v>
      </c>
      <c r="N9" s="7">
        <f t="shared" si="4"/>
        <v>45059.444444444445</v>
      </c>
      <c r="O9" s="8">
        <f t="shared" si="10"/>
        <v>6.1534269545168723</v>
      </c>
      <c r="P9" s="8">
        <f t="shared" si="5"/>
        <v>184.60280863550616</v>
      </c>
      <c r="Q9" s="10">
        <f t="shared" si="6"/>
        <v>50691.875000000007</v>
      </c>
      <c r="R9" s="10">
        <f t="shared" si="7"/>
        <v>55454</v>
      </c>
      <c r="S9" s="10">
        <f t="shared" si="8"/>
        <v>-4762.1249999999927</v>
      </c>
    </row>
    <row r="10" spans="1:19" x14ac:dyDescent="0.25">
      <c r="A10" s="2">
        <f t="shared" si="9"/>
        <v>5</v>
      </c>
      <c r="B10" s="4" t="s">
        <v>22</v>
      </c>
      <c r="C10" s="4" t="s">
        <v>25</v>
      </c>
      <c r="D10" s="4"/>
      <c r="E10" s="4">
        <v>19</v>
      </c>
      <c r="F10" s="4">
        <v>93</v>
      </c>
      <c r="G10" s="3">
        <f t="shared" si="0"/>
        <v>10.333333333333334</v>
      </c>
      <c r="H10" s="3">
        <f t="shared" si="1"/>
        <v>1.8387096774193548</v>
      </c>
      <c r="I10" s="3">
        <f t="shared" si="2"/>
        <v>55.161290322580641</v>
      </c>
      <c r="J10" s="6">
        <v>1207434</v>
      </c>
      <c r="K10" s="6">
        <v>7254000</v>
      </c>
      <c r="L10" s="6">
        <v>240637</v>
      </c>
      <c r="M10" s="7">
        <f t="shared" si="3"/>
        <v>7013363</v>
      </c>
      <c r="N10" s="7">
        <f t="shared" si="4"/>
        <v>779262.5555555555</v>
      </c>
      <c r="O10" s="8">
        <f t="shared" si="10"/>
        <v>1.5494572290069686</v>
      </c>
      <c r="P10" s="8">
        <f t="shared" si="5"/>
        <v>46.483716870209058</v>
      </c>
      <c r="Q10" s="10">
        <f t="shared" si="6"/>
        <v>75412.505376344081</v>
      </c>
      <c r="R10" s="10">
        <f t="shared" si="7"/>
        <v>63549.15789473684</v>
      </c>
      <c r="S10" s="10">
        <f t="shared" si="8"/>
        <v>11863.347481607241</v>
      </c>
    </row>
    <row r="11" spans="1:19" x14ac:dyDescent="0.25">
      <c r="A11" s="2">
        <f t="shared" si="9"/>
        <v>6</v>
      </c>
      <c r="B11" s="4" t="s">
        <v>22</v>
      </c>
      <c r="C11" s="4" t="s">
        <v>30</v>
      </c>
      <c r="D11" s="4"/>
      <c r="E11" s="4">
        <v>1</v>
      </c>
      <c r="F11" s="4">
        <v>0</v>
      </c>
      <c r="G11" s="3">
        <f t="shared" si="0"/>
        <v>0</v>
      </c>
      <c r="H11" s="3" t="e">
        <f>#REF!/G11</f>
        <v>#REF!</v>
      </c>
      <c r="I11" s="3" t="e">
        <f t="shared" si="2"/>
        <v>#REF!</v>
      </c>
      <c r="J11" s="6">
        <v>63025</v>
      </c>
      <c r="K11" s="6">
        <v>0</v>
      </c>
      <c r="L11" s="6">
        <v>0</v>
      </c>
      <c r="M11" s="7">
        <f t="shared" si="3"/>
        <v>0</v>
      </c>
      <c r="N11" s="7">
        <f t="shared" si="4"/>
        <v>0</v>
      </c>
      <c r="O11" s="8" t="e">
        <f>#REF!/N11</f>
        <v>#REF!</v>
      </c>
      <c r="P11" s="8" t="e">
        <f t="shared" si="5"/>
        <v>#REF!</v>
      </c>
      <c r="Q11" s="10" t="e">
        <f t="shared" si="6"/>
        <v>#DIV/0!</v>
      </c>
      <c r="R11" s="10" t="e">
        <f>#REF!/#REF!</f>
        <v>#REF!</v>
      </c>
      <c r="S11" s="10" t="e">
        <f t="shared" si="8"/>
        <v>#DIV/0!</v>
      </c>
    </row>
    <row r="12" spans="1:19" x14ac:dyDescent="0.25">
      <c r="A12" s="2">
        <f>A11+1</f>
        <v>7</v>
      </c>
      <c r="B12" s="4" t="s">
        <v>22</v>
      </c>
      <c r="C12" s="4" t="s">
        <v>31</v>
      </c>
      <c r="D12" s="4"/>
      <c r="E12" s="4">
        <v>7</v>
      </c>
      <c r="F12" s="4">
        <v>79</v>
      </c>
      <c r="G12" s="3">
        <f t="shared" si="0"/>
        <v>8.7777777777777786</v>
      </c>
      <c r="H12" s="3">
        <f>E11/G12</f>
        <v>0.11392405063291139</v>
      </c>
      <c r="I12" s="3">
        <f t="shared" si="2"/>
        <v>3.4177215189873418</v>
      </c>
      <c r="J12" s="6">
        <f>SUM(189881+173465)</f>
        <v>363346</v>
      </c>
      <c r="K12" s="6">
        <v>3958421</v>
      </c>
      <c r="L12" s="6">
        <v>83470</v>
      </c>
      <c r="M12" s="7">
        <f t="shared" si="3"/>
        <v>3874951</v>
      </c>
      <c r="N12" s="7">
        <f t="shared" si="4"/>
        <v>430550.11111111112</v>
      </c>
      <c r="O12" s="8">
        <f>J11/N12</f>
        <v>0.14638249619156474</v>
      </c>
      <c r="P12" s="8">
        <f t="shared" si="5"/>
        <v>4.3914748857469421</v>
      </c>
      <c r="Q12" s="10">
        <f t="shared" si="6"/>
        <v>49050.012658227846</v>
      </c>
      <c r="R12" s="10">
        <f>J11/E11</f>
        <v>63025</v>
      </c>
      <c r="S12" s="10">
        <f t="shared" si="8"/>
        <v>-13974.987341772154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Savannah Simms</cp:lastModifiedBy>
  <dcterms:created xsi:type="dcterms:W3CDTF">2019-01-09T02:57:40Z</dcterms:created>
  <dcterms:modified xsi:type="dcterms:W3CDTF">2023-11-02T23:50:09Z</dcterms:modified>
</cp:coreProperties>
</file>