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eka\Desktop\"/>
    </mc:Choice>
  </mc:AlternateContent>
  <xr:revisionPtr revIDLastSave="0" documentId="8_{4BBED539-3FB2-4C41-BF04-83F6EC5D62FD}" xr6:coauthVersionLast="47" xr6:coauthVersionMax="47" xr10:uidLastSave="{00000000-0000-0000-0000-000000000000}"/>
  <bookViews>
    <workbookView xWindow="-28920" yWindow="-120" windowWidth="29040" windowHeight="15720" xr2:uid="{892A043E-97C9-4992-A8EA-2F7B224C88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5" i="1" l="1"/>
  <c r="N25" i="1"/>
  <c r="O25" i="1" s="1"/>
  <c r="P25" i="1" s="1"/>
  <c r="R25" i="1"/>
  <c r="G25" i="1"/>
  <c r="H25" i="1"/>
  <c r="I25" i="1"/>
  <c r="M24" i="1"/>
  <c r="N24" i="1"/>
  <c r="R24" i="1"/>
  <c r="G24" i="1"/>
  <c r="H24" i="1" s="1"/>
  <c r="I24" i="1" s="1"/>
  <c r="M23" i="1"/>
  <c r="N23" i="1" s="1"/>
  <c r="R23" i="1"/>
  <c r="G23" i="1"/>
  <c r="H23" i="1" s="1"/>
  <c r="I23" i="1" s="1"/>
  <c r="M22" i="1"/>
  <c r="N22" i="1" s="1"/>
  <c r="R22" i="1"/>
  <c r="G22" i="1"/>
  <c r="H22" i="1"/>
  <c r="I22" i="1" s="1"/>
  <c r="M21" i="1"/>
  <c r="N21" i="1" s="1"/>
  <c r="O21" i="1" s="1"/>
  <c r="P21" i="1" s="1"/>
  <c r="R21" i="1"/>
  <c r="G21" i="1"/>
  <c r="H21" i="1" s="1"/>
  <c r="I21" i="1" s="1"/>
  <c r="M20" i="1"/>
  <c r="N20" i="1" s="1"/>
  <c r="R20" i="1"/>
  <c r="G20" i="1"/>
  <c r="H20" i="1" s="1"/>
  <c r="I20" i="1" s="1"/>
  <c r="M19" i="1"/>
  <c r="N19" i="1"/>
  <c r="R19" i="1"/>
  <c r="G19" i="1"/>
  <c r="H19" i="1" s="1"/>
  <c r="I19" i="1" s="1"/>
  <c r="M18" i="1"/>
  <c r="N18" i="1" s="1"/>
  <c r="R18" i="1"/>
  <c r="G18" i="1"/>
  <c r="H18" i="1"/>
  <c r="I18" i="1" s="1"/>
  <c r="M17" i="1"/>
  <c r="N17" i="1" s="1"/>
  <c r="R17" i="1"/>
  <c r="G17" i="1"/>
  <c r="H17" i="1"/>
  <c r="I17" i="1" s="1"/>
  <c r="M16" i="1"/>
  <c r="N16" i="1" s="1"/>
  <c r="R16" i="1"/>
  <c r="G16" i="1"/>
  <c r="H16" i="1" s="1"/>
  <c r="I16" i="1" s="1"/>
  <c r="M6" i="1"/>
  <c r="M7" i="1"/>
  <c r="Q24" i="1" l="1"/>
  <c r="S24" i="1" s="1"/>
  <c r="Q19" i="1"/>
  <c r="S19" i="1" s="1"/>
  <c r="Q25" i="1"/>
  <c r="S25" i="1" s="1"/>
  <c r="O24" i="1"/>
  <c r="P24" i="1" s="1"/>
  <c r="O23" i="1"/>
  <c r="P23" i="1" s="1"/>
  <c r="Q23" i="1"/>
  <c r="S23" i="1" s="1"/>
  <c r="Q22" i="1"/>
  <c r="S22" i="1" s="1"/>
  <c r="O22" i="1"/>
  <c r="P22" i="1" s="1"/>
  <c r="O19" i="1"/>
  <c r="P19" i="1" s="1"/>
  <c r="Q21" i="1"/>
  <c r="S21" i="1" s="1"/>
  <c r="Q20" i="1"/>
  <c r="S20" i="1" s="1"/>
  <c r="O20" i="1"/>
  <c r="P20" i="1" s="1"/>
  <c r="Q18" i="1"/>
  <c r="S18" i="1" s="1"/>
  <c r="O18" i="1"/>
  <c r="P18" i="1" s="1"/>
  <c r="O17" i="1"/>
  <c r="P17" i="1" s="1"/>
  <c r="Q17" i="1"/>
  <c r="S17" i="1" s="1"/>
  <c r="O16" i="1"/>
  <c r="P16" i="1" s="1"/>
  <c r="Q16" i="1"/>
  <c r="S16" i="1" s="1"/>
  <c r="G7" i="1"/>
  <c r="G8" i="1"/>
  <c r="G9" i="1"/>
  <c r="G10" i="1"/>
  <c r="G11" i="1"/>
  <c r="G12" i="1"/>
  <c r="G13" i="1"/>
  <c r="G14" i="1"/>
  <c r="G15" i="1"/>
  <c r="G6" i="1"/>
  <c r="R7" i="1" l="1"/>
  <c r="R8" i="1"/>
  <c r="R9" i="1"/>
  <c r="R10" i="1"/>
  <c r="R11" i="1"/>
  <c r="R12" i="1"/>
  <c r="R13" i="1"/>
  <c r="R14" i="1"/>
  <c r="R15" i="1"/>
  <c r="N7" i="1"/>
  <c r="O7" i="1" s="1"/>
  <c r="M8" i="1"/>
  <c r="N8" i="1" s="1"/>
  <c r="O8" i="1" s="1"/>
  <c r="P8" i="1" s="1"/>
  <c r="M9" i="1"/>
  <c r="N9" i="1" s="1"/>
  <c r="Q9" i="1" s="1"/>
  <c r="M10" i="1"/>
  <c r="N10" i="1" s="1"/>
  <c r="O10" i="1" s="1"/>
  <c r="P10" i="1" s="1"/>
  <c r="M11" i="1"/>
  <c r="N11" i="1" s="1"/>
  <c r="M12" i="1"/>
  <c r="N12" i="1" s="1"/>
  <c r="Q12" i="1" s="1"/>
  <c r="M13" i="1"/>
  <c r="N13" i="1" s="1"/>
  <c r="Q13" i="1" s="1"/>
  <c r="M14" i="1"/>
  <c r="N14" i="1" s="1"/>
  <c r="O14" i="1" s="1"/>
  <c r="P14" i="1" s="1"/>
  <c r="M15" i="1"/>
  <c r="N15" i="1" s="1"/>
  <c r="H7" i="1"/>
  <c r="I7" i="1" s="1"/>
  <c r="H8" i="1"/>
  <c r="I8" i="1" s="1"/>
  <c r="H9" i="1"/>
  <c r="I9" i="1" s="1"/>
  <c r="H11" i="1"/>
  <c r="I11" i="1" s="1"/>
  <c r="H12" i="1"/>
  <c r="I12" i="1" s="1"/>
  <c r="H13" i="1"/>
  <c r="I13" i="1" s="1"/>
  <c r="H15" i="1"/>
  <c r="I15" i="1" s="1"/>
  <c r="H10" i="1"/>
  <c r="I10" i="1" s="1"/>
  <c r="H14" i="1"/>
  <c r="I14" i="1" s="1"/>
  <c r="S13" i="1" l="1"/>
  <c r="S12" i="1"/>
  <c r="S9" i="1"/>
  <c r="O12" i="1"/>
  <c r="P12" i="1" s="1"/>
  <c r="Q8" i="1"/>
  <c r="S8" i="1" s="1"/>
  <c r="Q15" i="1"/>
  <c r="S15" i="1" s="1"/>
  <c r="O15" i="1"/>
  <c r="P15" i="1" s="1"/>
  <c r="Q11" i="1"/>
  <c r="S11" i="1" s="1"/>
  <c r="O11" i="1"/>
  <c r="P11" i="1" s="1"/>
  <c r="Q7" i="1"/>
  <c r="S7" i="1" s="1"/>
  <c r="P7" i="1"/>
  <c r="O13" i="1"/>
  <c r="P13" i="1" s="1"/>
  <c r="O9" i="1"/>
  <c r="P9" i="1" s="1"/>
  <c r="Q14" i="1"/>
  <c r="S14" i="1" s="1"/>
  <c r="Q10" i="1"/>
  <c r="S10" i="1" s="1"/>
  <c r="R6" i="1"/>
  <c r="H6" i="1"/>
  <c r="I6" i="1" s="1"/>
  <c r="A7" i="1"/>
  <c r="A8" i="1" s="1"/>
  <c r="A9" i="1" s="1"/>
  <c r="A10" i="1" s="1"/>
  <c r="A11" i="1" s="1"/>
  <c r="A12" i="1" s="1"/>
  <c r="A13" i="1" s="1"/>
  <c r="A14" i="1" s="1"/>
  <c r="A15" i="1" s="1"/>
  <c r="N6" i="1" l="1"/>
  <c r="O6" i="1" l="1"/>
  <c r="P6" i="1" s="1"/>
  <c r="Q6" i="1"/>
  <c r="S6" i="1" s="1"/>
</calcChain>
</file>

<file path=xl/sharedStrings.xml><?xml version="1.0" encoding="utf-8"?>
<sst xmlns="http://schemas.openxmlformats.org/spreadsheetml/2006/main" count="65" uniqueCount="44">
  <si>
    <t>#</t>
  </si>
  <si>
    <t>Model</t>
  </si>
  <si>
    <t>YTD Sales Units</t>
  </si>
  <si>
    <t>YTD Sales $</t>
  </si>
  <si>
    <t>YTD Gross $</t>
  </si>
  <si>
    <t>Days Supply Units</t>
  </si>
  <si>
    <t>Days Supply Dollars</t>
  </si>
  <si>
    <t>Trim</t>
  </si>
  <si>
    <t>Make</t>
  </si>
  <si>
    <t>Months Supply</t>
  </si>
  <si>
    <t>Average Month Sales Units</t>
  </si>
  <si>
    <t>Month</t>
  </si>
  <si>
    <t>Inventory Units</t>
  </si>
  <si>
    <t>Inventory $</t>
  </si>
  <si>
    <t>Months Supply Dollars</t>
  </si>
  <si>
    <t>Inventory Analysis Calculator</t>
  </si>
  <si>
    <t>Average Unit COS</t>
  </si>
  <si>
    <t>Average Unit Inventory</t>
  </si>
  <si>
    <t>Average Month COS</t>
  </si>
  <si>
    <t>YTD COS</t>
  </si>
  <si>
    <t>2020-2021</t>
  </si>
  <si>
    <t>Variance</t>
  </si>
  <si>
    <t>.</t>
  </si>
  <si>
    <t>PRIME</t>
  </si>
  <si>
    <t>TACOMA</t>
  </si>
  <si>
    <t>RAV4</t>
  </si>
  <si>
    <t>TOYOTA</t>
  </si>
  <si>
    <t>TUNDRA</t>
  </si>
  <si>
    <t>TUNDRA HYB</t>
  </si>
  <si>
    <t>RAV4 HYB</t>
  </si>
  <si>
    <t>VENZA</t>
  </si>
  <si>
    <t>HIGHLANDER</t>
  </si>
  <si>
    <t>HIGHLANDER HYB</t>
  </si>
  <si>
    <t>GRAND HIGHLANDER</t>
  </si>
  <si>
    <t>4RUNNER</t>
  </si>
  <si>
    <t>SEQUOIA</t>
  </si>
  <si>
    <t>SIENNA</t>
  </si>
  <si>
    <t>PRIUS</t>
  </si>
  <si>
    <t>GR COROLLA</t>
  </si>
  <si>
    <t>PRIUS PRIME</t>
  </si>
  <si>
    <t>COROLLA</t>
  </si>
  <si>
    <t>COROLLA HB</t>
  </si>
  <si>
    <t>COROLLA HYB</t>
  </si>
  <si>
    <t>CAMRY HYB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</si>
</sst>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0" fillId="4" borderId="1" xfId="0" applyFill="1" applyBorder="1"/>
    <xf numFmtId="165" fontId="0" fillId="4" borderId="1" xfId="0" applyNumberFormat="1" applyFill="1" applyBorder="1"/>
    <xf numFmtId="0" fontId="0" fillId="2" borderId="1" xfId="0" applyFill="1" applyBorder="1"/>
    <xf numFmtId="0" fontId="2" fillId="0" borderId="0" xfId="0" applyFont="1"/>
    <xf numFmtId="164" fontId="0" fillId="2" borderId="1" xfId="1" applyNumberFormat="1" applyFont="1" applyFill="1" applyBorder="1"/>
    <xf numFmtId="164" fontId="0" fillId="5" borderId="1" xfId="1" applyNumberFormat="1" applyFont="1" applyFill="1" applyBorder="1"/>
    <xf numFmtId="165" fontId="0" fillId="5" borderId="1" xfId="0" applyNumberFormat="1" applyFill="1" applyBorder="1"/>
    <xf numFmtId="0" fontId="0" fillId="0" borderId="0" xfId="0" applyAlignment="1">
      <alignment wrapText="1"/>
    </xf>
    <xf numFmtId="164" fontId="0" fillId="3" borderId="1" xfId="1" applyNumberFormat="1" applyFont="1" applyFill="1" applyBorder="1"/>
    <xf numFmtId="0" fontId="2" fillId="4" borderId="1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6C3A0-B305-4D3B-A8DA-3D6A8C463480}">
  <dimension ref="A1:S26"/>
  <sheetViews>
    <sheetView tabSelected="1" workbookViewId="0">
      <selection activeCell="I32" sqref="I32"/>
    </sheetView>
  </sheetViews>
  <sheetFormatPr defaultColWidth="8.85546875" defaultRowHeight="15" x14ac:dyDescent="0.25"/>
  <cols>
    <col min="3" max="3" width="19.5703125" bestFit="1" customWidth="1"/>
    <col min="5" max="5" width="13.7109375" bestFit="1" customWidth="1"/>
    <col min="6" max="6" width="13.42578125" bestFit="1" customWidth="1"/>
    <col min="7" max="7" width="13.85546875" customWidth="1"/>
    <col min="8" max="8" width="16.42578125" customWidth="1"/>
    <col min="9" max="9" width="16.85546875" customWidth="1"/>
    <col min="10" max="10" width="12.5703125" bestFit="1" customWidth="1"/>
    <col min="11" max="11" width="13.7109375" bestFit="1" customWidth="1"/>
    <col min="12" max="12" width="10.7109375" customWidth="1"/>
    <col min="13" max="13" width="11.5703125" bestFit="1" customWidth="1"/>
    <col min="14" max="14" width="11.7109375" customWidth="1"/>
    <col min="15" max="15" width="14.140625" customWidth="1"/>
    <col min="16" max="16" width="17.85546875" customWidth="1"/>
    <col min="17" max="17" width="10" customWidth="1"/>
    <col min="18" max="19" width="12.28515625" customWidth="1"/>
  </cols>
  <sheetData>
    <row r="1" spans="1:19" x14ac:dyDescent="0.25">
      <c r="A1" s="5" t="s">
        <v>15</v>
      </c>
      <c r="E1" t="s">
        <v>20</v>
      </c>
      <c r="L1" t="s">
        <v>22</v>
      </c>
    </row>
    <row r="3" spans="1:19" x14ac:dyDescent="0.25">
      <c r="A3" s="1" t="s">
        <v>11</v>
      </c>
      <c r="B3" s="4">
        <v>8</v>
      </c>
    </row>
    <row r="4" spans="1:19" x14ac:dyDescent="0.25">
      <c r="E4" s="14" t="s">
        <v>5</v>
      </c>
      <c r="F4" s="14"/>
      <c r="G4" s="14"/>
      <c r="H4" s="14"/>
      <c r="I4" s="14"/>
    </row>
    <row r="5" spans="1:19" s="9" customFormat="1" ht="29.1" customHeight="1" x14ac:dyDescent="0.25">
      <c r="A5" s="11" t="s">
        <v>0</v>
      </c>
      <c r="B5" s="11" t="s">
        <v>8</v>
      </c>
      <c r="C5" s="11" t="s">
        <v>1</v>
      </c>
      <c r="D5" s="11" t="s">
        <v>7</v>
      </c>
      <c r="E5" s="11" t="s">
        <v>12</v>
      </c>
      <c r="F5" s="11" t="s">
        <v>2</v>
      </c>
      <c r="G5" s="11" t="s">
        <v>10</v>
      </c>
      <c r="H5" s="11" t="s">
        <v>9</v>
      </c>
      <c r="I5" s="11" t="s">
        <v>5</v>
      </c>
      <c r="J5" s="12" t="s">
        <v>13</v>
      </c>
      <c r="K5" s="12" t="s">
        <v>3</v>
      </c>
      <c r="L5" s="12" t="s">
        <v>4</v>
      </c>
      <c r="M5" s="12" t="s">
        <v>19</v>
      </c>
      <c r="N5" s="12" t="s">
        <v>18</v>
      </c>
      <c r="O5" s="12" t="s">
        <v>14</v>
      </c>
      <c r="P5" s="12" t="s">
        <v>6</v>
      </c>
      <c r="Q5" s="13" t="s">
        <v>16</v>
      </c>
      <c r="R5" s="13" t="s">
        <v>17</v>
      </c>
      <c r="S5" s="13" t="s">
        <v>21</v>
      </c>
    </row>
    <row r="6" spans="1:19" x14ac:dyDescent="0.25">
      <c r="A6" s="2">
        <v>1</v>
      </c>
      <c r="B6" s="4" t="s">
        <v>26</v>
      </c>
      <c r="C6" s="4" t="s">
        <v>25</v>
      </c>
      <c r="D6" s="4" t="s">
        <v>23</v>
      </c>
      <c r="E6" s="4">
        <v>0</v>
      </c>
      <c r="F6" s="4">
        <v>2</v>
      </c>
      <c r="G6" s="3">
        <f>F6/$B$3</f>
        <v>0.25</v>
      </c>
      <c r="H6" s="3">
        <f>E6/G6</f>
        <v>0</v>
      </c>
      <c r="I6" s="3">
        <f>H6*30</f>
        <v>0</v>
      </c>
      <c r="J6" s="6">
        <v>0</v>
      </c>
      <c r="K6" s="6">
        <v>131110</v>
      </c>
      <c r="L6" s="6">
        <v>13120</v>
      </c>
      <c r="M6" s="7">
        <f>K6-L6</f>
        <v>117990</v>
      </c>
      <c r="N6" s="7">
        <f>M6/$B$3</f>
        <v>14748.75</v>
      </c>
      <c r="O6" s="8">
        <f>J6/N6</f>
        <v>0</v>
      </c>
      <c r="P6" s="8">
        <f>O6*30</f>
        <v>0</v>
      </c>
      <c r="Q6" s="10">
        <f>N6/G6</f>
        <v>58995</v>
      </c>
      <c r="R6" s="10" t="e">
        <f>J6/E6</f>
        <v>#DIV/0!</v>
      </c>
      <c r="S6" s="10" t="e">
        <f>Q6-R6</f>
        <v>#DIV/0!</v>
      </c>
    </row>
    <row r="7" spans="1:19" x14ac:dyDescent="0.25">
      <c r="A7" s="2">
        <f>A6+1</f>
        <v>2</v>
      </c>
      <c r="B7" s="4" t="s">
        <v>26</v>
      </c>
      <c r="C7" s="4" t="s">
        <v>24</v>
      </c>
      <c r="D7" s="4"/>
      <c r="E7" s="4">
        <v>2</v>
      </c>
      <c r="F7" s="4">
        <v>25</v>
      </c>
      <c r="G7" s="3">
        <f t="shared" ref="G7:G25" si="0">F7/$B$3</f>
        <v>3.125</v>
      </c>
      <c r="H7" s="3">
        <f t="shared" ref="H7:H25" si="1">E7/G7</f>
        <v>0.64</v>
      </c>
      <c r="I7" s="3">
        <f t="shared" ref="I7:I25" si="2">H7*30</f>
        <v>19.2</v>
      </c>
      <c r="J7" s="6">
        <v>91655</v>
      </c>
      <c r="K7" s="6">
        <v>1380421</v>
      </c>
      <c r="L7" s="6">
        <v>90641</v>
      </c>
      <c r="M7" s="7">
        <f t="shared" ref="M7:M25" si="3">K7-L7</f>
        <v>1289780</v>
      </c>
      <c r="N7" s="7">
        <f t="shared" ref="N7:N25" si="4">M7/$B$3</f>
        <v>161222.5</v>
      </c>
      <c r="O7" s="8">
        <f>J7/N7</f>
        <v>0.56850005427282169</v>
      </c>
      <c r="P7" s="8">
        <f t="shared" ref="P7:P25" si="5">O7*30</f>
        <v>17.055001628184652</v>
      </c>
      <c r="Q7" s="10">
        <f t="shared" ref="Q7:Q25" si="6">N7/G7</f>
        <v>51591.199999999997</v>
      </c>
      <c r="R7" s="10">
        <f t="shared" ref="R7:R25" si="7">J7/E7</f>
        <v>45827.5</v>
      </c>
      <c r="S7" s="10">
        <f t="shared" ref="S7:S25" si="8">Q7-R7</f>
        <v>5763.6999999999971</v>
      </c>
    </row>
    <row r="8" spans="1:19" x14ac:dyDescent="0.25">
      <c r="A8" s="2">
        <f t="shared" ref="A8:A15" si="9">A7+1</f>
        <v>3</v>
      </c>
      <c r="B8" s="4" t="s">
        <v>26</v>
      </c>
      <c r="C8" s="4" t="s">
        <v>27</v>
      </c>
      <c r="D8" s="4"/>
      <c r="E8" s="4">
        <v>2</v>
      </c>
      <c r="F8" s="4">
        <v>21</v>
      </c>
      <c r="G8" s="3">
        <f t="shared" si="0"/>
        <v>2.625</v>
      </c>
      <c r="H8" s="3">
        <f t="shared" si="1"/>
        <v>0.76190476190476186</v>
      </c>
      <c r="I8" s="3">
        <f t="shared" si="2"/>
        <v>22.857142857142854</v>
      </c>
      <c r="J8" s="6">
        <v>125775</v>
      </c>
      <c r="K8" s="6">
        <v>1544356</v>
      </c>
      <c r="L8" s="6">
        <v>97040</v>
      </c>
      <c r="M8" s="7">
        <f t="shared" si="3"/>
        <v>1447316</v>
      </c>
      <c r="N8" s="7">
        <f t="shared" si="4"/>
        <v>180914.5</v>
      </c>
      <c r="O8" s="8">
        <f t="shared" ref="O8:O25" si="10">J8/N8</f>
        <v>0.69521790680127904</v>
      </c>
      <c r="P8" s="8">
        <f t="shared" si="5"/>
        <v>20.856537204038371</v>
      </c>
      <c r="Q8" s="10">
        <f t="shared" si="6"/>
        <v>68919.809523809527</v>
      </c>
      <c r="R8" s="10">
        <f t="shared" si="7"/>
        <v>62887.5</v>
      </c>
      <c r="S8" s="10">
        <f t="shared" si="8"/>
        <v>6032.3095238095266</v>
      </c>
    </row>
    <row r="9" spans="1:19" x14ac:dyDescent="0.25">
      <c r="A9" s="2">
        <f t="shared" si="9"/>
        <v>4</v>
      </c>
      <c r="B9" s="4" t="s">
        <v>26</v>
      </c>
      <c r="C9" s="4" t="s">
        <v>28</v>
      </c>
      <c r="D9" s="4"/>
      <c r="E9" s="4">
        <v>0</v>
      </c>
      <c r="F9" s="4">
        <v>9</v>
      </c>
      <c r="G9" s="3">
        <f t="shared" si="0"/>
        <v>1.125</v>
      </c>
      <c r="H9" s="3">
        <f t="shared" si="1"/>
        <v>0</v>
      </c>
      <c r="I9" s="3">
        <f t="shared" si="2"/>
        <v>0</v>
      </c>
      <c r="J9" s="6">
        <v>0</v>
      </c>
      <c r="K9" s="6">
        <v>795353</v>
      </c>
      <c r="L9" s="6">
        <v>62178</v>
      </c>
      <c r="M9" s="7">
        <f t="shared" si="3"/>
        <v>733175</v>
      </c>
      <c r="N9" s="7">
        <f t="shared" si="4"/>
        <v>91646.875</v>
      </c>
      <c r="O9" s="8">
        <f t="shared" si="10"/>
        <v>0</v>
      </c>
      <c r="P9" s="8">
        <f t="shared" si="5"/>
        <v>0</v>
      </c>
      <c r="Q9" s="10">
        <f t="shared" si="6"/>
        <v>81463.888888888891</v>
      </c>
      <c r="R9" s="10" t="e">
        <f t="shared" si="7"/>
        <v>#DIV/0!</v>
      </c>
      <c r="S9" s="10" t="e">
        <f t="shared" si="8"/>
        <v>#DIV/0!</v>
      </c>
    </row>
    <row r="10" spans="1:19" x14ac:dyDescent="0.25">
      <c r="A10" s="2">
        <f t="shared" si="9"/>
        <v>5</v>
      </c>
      <c r="B10" s="4" t="s">
        <v>26</v>
      </c>
      <c r="C10" s="4" t="s">
        <v>25</v>
      </c>
      <c r="D10" s="4"/>
      <c r="E10" s="4">
        <v>3</v>
      </c>
      <c r="F10" s="4">
        <v>43</v>
      </c>
      <c r="G10" s="3">
        <f t="shared" si="0"/>
        <v>5.375</v>
      </c>
      <c r="H10" s="3">
        <f t="shared" si="1"/>
        <v>0.55813953488372092</v>
      </c>
      <c r="I10" s="3">
        <f t="shared" si="2"/>
        <v>16.744186046511629</v>
      </c>
      <c r="J10" s="6">
        <v>134374</v>
      </c>
      <c r="K10" s="6">
        <v>1826935</v>
      </c>
      <c r="L10" s="6">
        <v>101289</v>
      </c>
      <c r="M10" s="7">
        <f t="shared" si="3"/>
        <v>1725646</v>
      </c>
      <c r="N10" s="7">
        <f t="shared" si="4"/>
        <v>215705.75</v>
      </c>
      <c r="O10" s="8">
        <f t="shared" si="10"/>
        <v>0.62295047767618617</v>
      </c>
      <c r="P10" s="8">
        <f t="shared" si="5"/>
        <v>18.688514330285585</v>
      </c>
      <c r="Q10" s="10">
        <f t="shared" si="6"/>
        <v>40131.302325581397</v>
      </c>
      <c r="R10" s="10">
        <f t="shared" si="7"/>
        <v>44791.333333333336</v>
      </c>
      <c r="S10" s="10">
        <f t="shared" si="8"/>
        <v>-4660.0310077519389</v>
      </c>
    </row>
    <row r="11" spans="1:19" x14ac:dyDescent="0.25">
      <c r="A11" s="2">
        <f t="shared" si="9"/>
        <v>6</v>
      </c>
      <c r="B11" s="4" t="s">
        <v>26</v>
      </c>
      <c r="C11" s="4" t="s">
        <v>29</v>
      </c>
      <c r="D11" s="4"/>
      <c r="E11" s="4">
        <v>0</v>
      </c>
      <c r="F11" s="4">
        <v>62</v>
      </c>
      <c r="G11" s="3">
        <f t="shared" si="0"/>
        <v>7.75</v>
      </c>
      <c r="H11" s="3">
        <f t="shared" si="1"/>
        <v>0</v>
      </c>
      <c r="I11" s="3">
        <f t="shared" si="2"/>
        <v>0</v>
      </c>
      <c r="J11" s="6">
        <v>0</v>
      </c>
      <c r="K11" s="6">
        <v>2867821</v>
      </c>
      <c r="L11" s="6">
        <v>180645</v>
      </c>
      <c r="M11" s="7">
        <f t="shared" si="3"/>
        <v>2687176</v>
      </c>
      <c r="N11" s="7">
        <f t="shared" si="4"/>
        <v>335897</v>
      </c>
      <c r="O11" s="8">
        <f t="shared" si="10"/>
        <v>0</v>
      </c>
      <c r="P11" s="8">
        <f t="shared" si="5"/>
        <v>0</v>
      </c>
      <c r="Q11" s="10">
        <f t="shared" si="6"/>
        <v>43341.548387096773</v>
      </c>
      <c r="R11" s="10" t="e">
        <f t="shared" si="7"/>
        <v>#DIV/0!</v>
      </c>
      <c r="S11" s="10" t="e">
        <f t="shared" si="8"/>
        <v>#DIV/0!</v>
      </c>
    </row>
    <row r="12" spans="1:19" x14ac:dyDescent="0.25">
      <c r="A12" s="2">
        <f t="shared" si="9"/>
        <v>7</v>
      </c>
      <c r="B12" s="4" t="s">
        <v>26</v>
      </c>
      <c r="C12" s="4" t="s">
        <v>30</v>
      </c>
      <c r="D12" s="4"/>
      <c r="E12" s="4">
        <v>0</v>
      </c>
      <c r="F12" s="4">
        <v>8</v>
      </c>
      <c r="G12" s="3">
        <f t="shared" si="0"/>
        <v>1</v>
      </c>
      <c r="H12" s="3">
        <f t="shared" si="1"/>
        <v>0</v>
      </c>
      <c r="I12" s="3">
        <f t="shared" si="2"/>
        <v>0</v>
      </c>
      <c r="J12" s="6">
        <v>0</v>
      </c>
      <c r="K12" s="6">
        <v>406321</v>
      </c>
      <c r="L12" s="6">
        <v>24130</v>
      </c>
      <c r="M12" s="7">
        <f t="shared" si="3"/>
        <v>382191</v>
      </c>
      <c r="N12" s="7">
        <f t="shared" si="4"/>
        <v>47773.875</v>
      </c>
      <c r="O12" s="8">
        <f t="shared" si="10"/>
        <v>0</v>
      </c>
      <c r="P12" s="8">
        <f t="shared" si="5"/>
        <v>0</v>
      </c>
      <c r="Q12" s="10">
        <f t="shared" si="6"/>
        <v>47773.875</v>
      </c>
      <c r="R12" s="10" t="e">
        <f t="shared" si="7"/>
        <v>#DIV/0!</v>
      </c>
      <c r="S12" s="10" t="e">
        <f t="shared" si="8"/>
        <v>#DIV/0!</v>
      </c>
    </row>
    <row r="13" spans="1:19" x14ac:dyDescent="0.25">
      <c r="A13" s="2">
        <f t="shared" si="9"/>
        <v>8</v>
      </c>
      <c r="B13" s="4" t="s">
        <v>26</v>
      </c>
      <c r="C13" s="4" t="s">
        <v>31</v>
      </c>
      <c r="D13" s="4"/>
      <c r="E13" s="4">
        <v>1</v>
      </c>
      <c r="F13" s="4">
        <v>16</v>
      </c>
      <c r="G13" s="3">
        <f t="shared" si="0"/>
        <v>2</v>
      </c>
      <c r="H13" s="3">
        <f t="shared" si="1"/>
        <v>0.5</v>
      </c>
      <c r="I13" s="3">
        <f t="shared" si="2"/>
        <v>15</v>
      </c>
      <c r="J13" s="6">
        <v>56467</v>
      </c>
      <c r="K13" s="6">
        <v>924560</v>
      </c>
      <c r="L13" s="6">
        <v>73280</v>
      </c>
      <c r="M13" s="7">
        <f t="shared" si="3"/>
        <v>851280</v>
      </c>
      <c r="N13" s="7">
        <f t="shared" si="4"/>
        <v>106410</v>
      </c>
      <c r="O13" s="8">
        <f t="shared" si="10"/>
        <v>0.53065501362653889</v>
      </c>
      <c r="P13" s="8">
        <f t="shared" si="5"/>
        <v>15.919650408796166</v>
      </c>
      <c r="Q13" s="10">
        <f t="shared" si="6"/>
        <v>53205</v>
      </c>
      <c r="R13" s="10">
        <f t="shared" si="7"/>
        <v>56467</v>
      </c>
      <c r="S13" s="10">
        <f t="shared" si="8"/>
        <v>-3262</v>
      </c>
    </row>
    <row r="14" spans="1:19" x14ac:dyDescent="0.25">
      <c r="A14" s="2">
        <f t="shared" si="9"/>
        <v>9</v>
      </c>
      <c r="B14" s="4" t="s">
        <v>26</v>
      </c>
      <c r="C14" s="4" t="s">
        <v>32</v>
      </c>
      <c r="D14" s="4"/>
      <c r="E14" s="4">
        <v>0</v>
      </c>
      <c r="F14" s="4">
        <v>15</v>
      </c>
      <c r="G14" s="3">
        <f t="shared" si="0"/>
        <v>1.875</v>
      </c>
      <c r="H14" s="3">
        <f t="shared" si="1"/>
        <v>0</v>
      </c>
      <c r="I14" s="3">
        <f t="shared" si="2"/>
        <v>0</v>
      </c>
      <c r="J14" s="6">
        <v>0</v>
      </c>
      <c r="K14" s="6">
        <v>942454</v>
      </c>
      <c r="L14" s="6">
        <v>73280</v>
      </c>
      <c r="M14" s="7">
        <f t="shared" si="3"/>
        <v>869174</v>
      </c>
      <c r="N14" s="7">
        <f t="shared" si="4"/>
        <v>108646.75</v>
      </c>
      <c r="O14" s="8">
        <f t="shared" si="10"/>
        <v>0</v>
      </c>
      <c r="P14" s="8">
        <f t="shared" si="5"/>
        <v>0</v>
      </c>
      <c r="Q14" s="10">
        <f t="shared" si="6"/>
        <v>57944.933333333334</v>
      </c>
      <c r="R14" s="10" t="e">
        <f t="shared" si="7"/>
        <v>#DIV/0!</v>
      </c>
      <c r="S14" s="10" t="e">
        <f t="shared" si="8"/>
        <v>#DIV/0!</v>
      </c>
    </row>
    <row r="15" spans="1:19" x14ac:dyDescent="0.25">
      <c r="A15" s="2">
        <f t="shared" si="9"/>
        <v>10</v>
      </c>
      <c r="B15" s="4" t="s">
        <v>26</v>
      </c>
      <c r="C15" s="4" t="s">
        <v>33</v>
      </c>
      <c r="D15" s="4"/>
      <c r="E15" s="4">
        <v>1</v>
      </c>
      <c r="F15" s="4">
        <v>0</v>
      </c>
      <c r="G15" s="3">
        <f t="shared" si="0"/>
        <v>0</v>
      </c>
      <c r="H15" s="3" t="e">
        <f t="shared" si="1"/>
        <v>#DIV/0!</v>
      </c>
      <c r="I15" s="3" t="e">
        <f t="shared" si="2"/>
        <v>#DIV/0!</v>
      </c>
      <c r="J15" s="6">
        <v>48621</v>
      </c>
      <c r="K15" s="6">
        <v>0</v>
      </c>
      <c r="L15" s="6">
        <v>0</v>
      </c>
      <c r="M15" s="7">
        <f t="shared" si="3"/>
        <v>0</v>
      </c>
      <c r="N15" s="7">
        <f t="shared" si="4"/>
        <v>0</v>
      </c>
      <c r="O15" s="8" t="e">
        <f t="shared" si="10"/>
        <v>#DIV/0!</v>
      </c>
      <c r="P15" s="8" t="e">
        <f t="shared" si="5"/>
        <v>#DIV/0!</v>
      </c>
      <c r="Q15" s="10" t="e">
        <f t="shared" si="6"/>
        <v>#DIV/0!</v>
      </c>
      <c r="R15" s="10">
        <f t="shared" si="7"/>
        <v>48621</v>
      </c>
      <c r="S15" s="10" t="e">
        <f t="shared" si="8"/>
        <v>#DIV/0!</v>
      </c>
    </row>
    <row r="16" spans="1:19" x14ac:dyDescent="0.25">
      <c r="A16" s="2">
        <v>11</v>
      </c>
      <c r="B16" s="4" t="s">
        <v>26</v>
      </c>
      <c r="C16" s="4" t="s">
        <v>34</v>
      </c>
      <c r="D16" s="4"/>
      <c r="E16" s="4">
        <v>0</v>
      </c>
      <c r="F16" s="4">
        <v>22</v>
      </c>
      <c r="G16" s="3">
        <f t="shared" si="0"/>
        <v>2.75</v>
      </c>
      <c r="H16" s="3">
        <f t="shared" si="1"/>
        <v>0</v>
      </c>
      <c r="I16" s="3">
        <f t="shared" si="2"/>
        <v>0</v>
      </c>
      <c r="J16" s="6">
        <v>0</v>
      </c>
      <c r="K16" s="6">
        <v>1422581</v>
      </c>
      <c r="L16" s="6">
        <v>118296</v>
      </c>
      <c r="M16" s="7">
        <f t="shared" si="3"/>
        <v>1304285</v>
      </c>
      <c r="N16" s="7">
        <f t="shared" si="4"/>
        <v>163035.625</v>
      </c>
      <c r="O16" s="8">
        <f t="shared" si="10"/>
        <v>0</v>
      </c>
      <c r="P16" s="8">
        <f t="shared" si="5"/>
        <v>0</v>
      </c>
      <c r="Q16" s="10">
        <f t="shared" si="6"/>
        <v>59285.681818181816</v>
      </c>
      <c r="R16" s="10" t="e">
        <f t="shared" si="7"/>
        <v>#DIV/0!</v>
      </c>
      <c r="S16" s="10" t="e">
        <f t="shared" si="8"/>
        <v>#DIV/0!</v>
      </c>
    </row>
    <row r="17" spans="1:19" x14ac:dyDescent="0.25">
      <c r="A17" s="2">
        <v>12</v>
      </c>
      <c r="B17" s="4" t="s">
        <v>26</v>
      </c>
      <c r="C17" s="4" t="s">
        <v>35</v>
      </c>
      <c r="D17" s="4"/>
      <c r="E17" s="4">
        <v>0</v>
      </c>
      <c r="F17" s="4">
        <v>2</v>
      </c>
      <c r="G17" s="3">
        <f t="shared" si="0"/>
        <v>0.25</v>
      </c>
      <c r="H17" s="3">
        <f t="shared" si="1"/>
        <v>0</v>
      </c>
      <c r="I17" s="3">
        <f t="shared" si="2"/>
        <v>0</v>
      </c>
      <c r="J17" s="6">
        <v>0</v>
      </c>
      <c r="K17" s="6">
        <v>198174</v>
      </c>
      <c r="L17" s="6">
        <v>21952</v>
      </c>
      <c r="M17" s="7">
        <f t="shared" si="3"/>
        <v>176222</v>
      </c>
      <c r="N17" s="7">
        <f t="shared" si="4"/>
        <v>22027.75</v>
      </c>
      <c r="O17" s="8">
        <f t="shared" si="10"/>
        <v>0</v>
      </c>
      <c r="P17" s="8">
        <f t="shared" si="5"/>
        <v>0</v>
      </c>
      <c r="Q17" s="10">
        <f t="shared" si="6"/>
        <v>88111</v>
      </c>
      <c r="R17" s="10" t="e">
        <f t="shared" si="7"/>
        <v>#DIV/0!</v>
      </c>
      <c r="S17" s="10" t="e">
        <f t="shared" si="8"/>
        <v>#DIV/0!</v>
      </c>
    </row>
    <row r="18" spans="1:19" x14ac:dyDescent="0.25">
      <c r="A18" s="2">
        <v>13</v>
      </c>
      <c r="B18" s="4" t="s">
        <v>26</v>
      </c>
      <c r="C18" s="4" t="s">
        <v>36</v>
      </c>
      <c r="D18" s="4"/>
      <c r="E18" s="4">
        <v>0</v>
      </c>
      <c r="F18" s="4">
        <v>9</v>
      </c>
      <c r="G18" s="3">
        <f t="shared" si="0"/>
        <v>1.125</v>
      </c>
      <c r="H18" s="3">
        <f t="shared" si="1"/>
        <v>0</v>
      </c>
      <c r="I18" s="3">
        <f t="shared" si="2"/>
        <v>0</v>
      </c>
      <c r="J18" s="6">
        <v>0</v>
      </c>
      <c r="K18" s="6">
        <v>590969</v>
      </c>
      <c r="L18" s="6">
        <v>52381</v>
      </c>
      <c r="M18" s="7">
        <f t="shared" si="3"/>
        <v>538588</v>
      </c>
      <c r="N18" s="7">
        <f t="shared" si="4"/>
        <v>67323.5</v>
      </c>
      <c r="O18" s="8">
        <f t="shared" si="10"/>
        <v>0</v>
      </c>
      <c r="P18" s="8">
        <f t="shared" si="5"/>
        <v>0</v>
      </c>
      <c r="Q18" s="10">
        <f t="shared" si="6"/>
        <v>59843.111111111109</v>
      </c>
      <c r="R18" s="10" t="e">
        <f t="shared" si="7"/>
        <v>#DIV/0!</v>
      </c>
      <c r="S18" s="10" t="e">
        <f t="shared" si="8"/>
        <v>#DIV/0!</v>
      </c>
    </row>
    <row r="19" spans="1:19" x14ac:dyDescent="0.25">
      <c r="A19" s="2">
        <v>14</v>
      </c>
      <c r="B19" s="4" t="s">
        <v>26</v>
      </c>
      <c r="C19" s="4" t="s">
        <v>37</v>
      </c>
      <c r="D19" s="4"/>
      <c r="E19" s="4">
        <v>0</v>
      </c>
      <c r="F19" s="4">
        <v>1</v>
      </c>
      <c r="G19" s="3">
        <f t="shared" si="0"/>
        <v>0.125</v>
      </c>
      <c r="H19" s="3">
        <f t="shared" si="1"/>
        <v>0</v>
      </c>
      <c r="I19" s="3">
        <f t="shared" si="2"/>
        <v>0</v>
      </c>
      <c r="J19" s="6">
        <v>0</v>
      </c>
      <c r="K19" s="6">
        <v>50098</v>
      </c>
      <c r="L19" s="6">
        <v>2657</v>
      </c>
      <c r="M19" s="7">
        <f t="shared" si="3"/>
        <v>47441</v>
      </c>
      <c r="N19" s="7">
        <f t="shared" si="4"/>
        <v>5930.125</v>
      </c>
      <c r="O19" s="8">
        <f t="shared" si="10"/>
        <v>0</v>
      </c>
      <c r="P19" s="8">
        <f t="shared" si="5"/>
        <v>0</v>
      </c>
      <c r="Q19" s="10">
        <f t="shared" si="6"/>
        <v>47441</v>
      </c>
      <c r="R19" s="10" t="e">
        <f t="shared" si="7"/>
        <v>#DIV/0!</v>
      </c>
      <c r="S19" s="10" t="e">
        <f t="shared" si="8"/>
        <v>#DIV/0!</v>
      </c>
    </row>
    <row r="20" spans="1:19" x14ac:dyDescent="0.25">
      <c r="A20" s="2">
        <v>15</v>
      </c>
      <c r="B20" s="4" t="s">
        <v>26</v>
      </c>
      <c r="C20" s="4" t="s">
        <v>38</v>
      </c>
      <c r="D20" s="4"/>
      <c r="E20" s="4">
        <v>0</v>
      </c>
      <c r="F20" s="4">
        <v>1</v>
      </c>
      <c r="G20" s="3">
        <f t="shared" si="0"/>
        <v>0.125</v>
      </c>
      <c r="H20" s="3">
        <f t="shared" si="1"/>
        <v>0</v>
      </c>
      <c r="I20" s="3">
        <f t="shared" si="2"/>
        <v>0</v>
      </c>
      <c r="J20" s="6">
        <v>0</v>
      </c>
      <c r="K20" s="6">
        <v>56958</v>
      </c>
      <c r="L20" s="6">
        <v>8143</v>
      </c>
      <c r="M20" s="7">
        <f t="shared" si="3"/>
        <v>48815</v>
      </c>
      <c r="N20" s="7">
        <f t="shared" si="4"/>
        <v>6101.875</v>
      </c>
      <c r="O20" s="8">
        <f t="shared" si="10"/>
        <v>0</v>
      </c>
      <c r="P20" s="8">
        <f t="shared" si="5"/>
        <v>0</v>
      </c>
      <c r="Q20" s="10">
        <f t="shared" si="6"/>
        <v>48815</v>
      </c>
      <c r="R20" s="10" t="e">
        <f t="shared" si="7"/>
        <v>#DIV/0!</v>
      </c>
      <c r="S20" s="10" t="e">
        <f t="shared" si="8"/>
        <v>#DIV/0!</v>
      </c>
    </row>
    <row r="21" spans="1:19" x14ac:dyDescent="0.25">
      <c r="A21" s="2">
        <v>16</v>
      </c>
      <c r="B21" s="4" t="s">
        <v>26</v>
      </c>
      <c r="C21" s="4" t="s">
        <v>39</v>
      </c>
      <c r="D21" s="4"/>
      <c r="E21" s="4">
        <v>0</v>
      </c>
      <c r="F21" s="4">
        <v>1</v>
      </c>
      <c r="G21" s="3">
        <f t="shared" si="0"/>
        <v>0.125</v>
      </c>
      <c r="H21" s="3">
        <f t="shared" si="1"/>
        <v>0</v>
      </c>
      <c r="I21" s="3">
        <f t="shared" si="2"/>
        <v>0</v>
      </c>
      <c r="J21" s="6">
        <v>0</v>
      </c>
      <c r="K21" s="6">
        <v>50925</v>
      </c>
      <c r="L21" s="6">
        <v>3173</v>
      </c>
      <c r="M21" s="7">
        <f t="shared" si="3"/>
        <v>47752</v>
      </c>
      <c r="N21" s="7">
        <f t="shared" si="4"/>
        <v>5969</v>
      </c>
      <c r="O21" s="8">
        <f t="shared" si="10"/>
        <v>0</v>
      </c>
      <c r="P21" s="8">
        <f t="shared" si="5"/>
        <v>0</v>
      </c>
      <c r="Q21" s="10">
        <f t="shared" si="6"/>
        <v>47752</v>
      </c>
      <c r="R21" s="10" t="e">
        <f t="shared" si="7"/>
        <v>#DIV/0!</v>
      </c>
      <c r="S21" s="10" t="e">
        <f t="shared" si="8"/>
        <v>#DIV/0!</v>
      </c>
    </row>
    <row r="22" spans="1:19" x14ac:dyDescent="0.25">
      <c r="A22" s="2">
        <v>17</v>
      </c>
      <c r="B22" s="4" t="s">
        <v>26</v>
      </c>
      <c r="C22" s="4" t="s">
        <v>40</v>
      </c>
      <c r="D22" s="4"/>
      <c r="E22" s="4">
        <v>1</v>
      </c>
      <c r="F22" s="4">
        <v>8</v>
      </c>
      <c r="G22" s="3">
        <f t="shared" si="0"/>
        <v>1</v>
      </c>
      <c r="H22" s="3">
        <f t="shared" si="1"/>
        <v>1</v>
      </c>
      <c r="I22" s="3">
        <f t="shared" si="2"/>
        <v>30</v>
      </c>
      <c r="J22" s="6">
        <v>26972</v>
      </c>
      <c r="K22" s="6">
        <v>267525</v>
      </c>
      <c r="L22" s="6">
        <v>20336</v>
      </c>
      <c r="M22" s="7">
        <f t="shared" si="3"/>
        <v>247189</v>
      </c>
      <c r="N22" s="7">
        <f t="shared" si="4"/>
        <v>30898.625</v>
      </c>
      <c r="O22" s="8">
        <f t="shared" si="10"/>
        <v>0.87291910238724213</v>
      </c>
      <c r="P22" s="8">
        <f t="shared" si="5"/>
        <v>26.187573071617265</v>
      </c>
      <c r="Q22" s="10">
        <f t="shared" si="6"/>
        <v>30898.625</v>
      </c>
      <c r="R22" s="10">
        <f t="shared" si="7"/>
        <v>26972</v>
      </c>
      <c r="S22" s="10">
        <f t="shared" si="8"/>
        <v>3926.625</v>
      </c>
    </row>
    <row r="23" spans="1:19" x14ac:dyDescent="0.25">
      <c r="A23" s="2">
        <v>18</v>
      </c>
      <c r="B23" s="4" t="s">
        <v>26</v>
      </c>
      <c r="C23" s="4" t="s">
        <v>41</v>
      </c>
      <c r="D23" s="4"/>
      <c r="E23" s="4">
        <v>0</v>
      </c>
      <c r="F23" s="4">
        <v>6</v>
      </c>
      <c r="G23" s="3">
        <f t="shared" si="0"/>
        <v>0.75</v>
      </c>
      <c r="H23" s="3">
        <f t="shared" si="1"/>
        <v>0</v>
      </c>
      <c r="I23" s="3">
        <f t="shared" si="2"/>
        <v>0</v>
      </c>
      <c r="J23" s="6">
        <v>0</v>
      </c>
      <c r="K23" s="6">
        <v>249579</v>
      </c>
      <c r="L23" s="6">
        <v>16017</v>
      </c>
      <c r="M23" s="7">
        <f t="shared" si="3"/>
        <v>233562</v>
      </c>
      <c r="N23" s="7">
        <f t="shared" si="4"/>
        <v>29195.25</v>
      </c>
      <c r="O23" s="8">
        <f t="shared" si="10"/>
        <v>0</v>
      </c>
      <c r="P23" s="8">
        <f t="shared" si="5"/>
        <v>0</v>
      </c>
      <c r="Q23" s="10">
        <f t="shared" si="6"/>
        <v>38927</v>
      </c>
      <c r="R23" s="10" t="e">
        <f t="shared" si="7"/>
        <v>#DIV/0!</v>
      </c>
      <c r="S23" s="10" t="e">
        <f t="shared" si="8"/>
        <v>#DIV/0!</v>
      </c>
    </row>
    <row r="24" spans="1:19" x14ac:dyDescent="0.25">
      <c r="A24" s="2">
        <v>19</v>
      </c>
      <c r="B24" s="4" t="s">
        <v>26</v>
      </c>
      <c r="C24" s="4" t="s">
        <v>42</v>
      </c>
      <c r="D24" s="4"/>
      <c r="E24" s="4">
        <v>0</v>
      </c>
      <c r="F24" s="4">
        <v>4</v>
      </c>
      <c r="G24" s="3">
        <f t="shared" si="0"/>
        <v>0.5</v>
      </c>
      <c r="H24" s="3">
        <f t="shared" si="1"/>
        <v>0</v>
      </c>
      <c r="I24" s="3">
        <f t="shared" si="2"/>
        <v>0</v>
      </c>
      <c r="J24" s="6">
        <v>0</v>
      </c>
      <c r="K24" s="6">
        <v>138001</v>
      </c>
      <c r="L24" s="6">
        <v>7210</v>
      </c>
      <c r="M24" s="7">
        <f t="shared" si="3"/>
        <v>130791</v>
      </c>
      <c r="N24" s="7">
        <f t="shared" si="4"/>
        <v>16348.875</v>
      </c>
      <c r="O24" s="8">
        <f t="shared" si="10"/>
        <v>0</v>
      </c>
      <c r="P24" s="8">
        <f t="shared" si="5"/>
        <v>0</v>
      </c>
      <c r="Q24" s="10">
        <f t="shared" si="6"/>
        <v>32697.75</v>
      </c>
      <c r="R24" s="10" t="e">
        <f t="shared" si="7"/>
        <v>#DIV/0!</v>
      </c>
      <c r="S24" s="10" t="e">
        <f t="shared" si="8"/>
        <v>#DIV/0!</v>
      </c>
    </row>
    <row r="25" spans="1:19" x14ac:dyDescent="0.25">
      <c r="A25" s="2">
        <v>20</v>
      </c>
      <c r="B25" s="4" t="s">
        <v>26</v>
      </c>
      <c r="C25" s="4" t="s">
        <v>43</v>
      </c>
      <c r="D25" s="4"/>
      <c r="E25" s="4">
        <v>0</v>
      </c>
      <c r="F25" s="4">
        <v>2</v>
      </c>
      <c r="G25" s="3">
        <f t="shared" si="0"/>
        <v>0.25</v>
      </c>
      <c r="H25" s="3">
        <f t="shared" si="1"/>
        <v>0</v>
      </c>
      <c r="I25" s="3">
        <f t="shared" si="2"/>
        <v>0</v>
      </c>
      <c r="J25" s="6">
        <v>0</v>
      </c>
      <c r="K25" s="6">
        <v>83500</v>
      </c>
      <c r="L25" s="6">
        <v>4551</v>
      </c>
      <c r="M25" s="7">
        <f t="shared" si="3"/>
        <v>78949</v>
      </c>
      <c r="N25" s="7">
        <f t="shared" si="4"/>
        <v>9868.625</v>
      </c>
      <c r="O25" s="8">
        <f t="shared" si="10"/>
        <v>0</v>
      </c>
      <c r="P25" s="8">
        <f t="shared" si="5"/>
        <v>0</v>
      </c>
      <c r="Q25" s="10">
        <f t="shared" si="6"/>
        <v>39474.5</v>
      </c>
      <c r="R25" s="10" t="e">
        <f t="shared" si="7"/>
        <v>#DIV/0!</v>
      </c>
      <c r="S25" s="10" t="e">
        <f t="shared" si="8"/>
        <v>#DIV/0!</v>
      </c>
    </row>
    <row r="26" spans="1:19" x14ac:dyDescent="0.25">
      <c r="A26" s="2"/>
      <c r="B26" s="4"/>
      <c r="C26" s="4"/>
      <c r="D26" s="4"/>
      <c r="E26" s="4"/>
      <c r="F26" s="4"/>
      <c r="G26" s="3"/>
      <c r="H26" s="3"/>
      <c r="I26" s="3"/>
      <c r="J26" s="6"/>
      <c r="K26" s="6"/>
      <c r="L26" s="6"/>
      <c r="M26" s="7"/>
      <c r="N26" s="7"/>
      <c r="O26" s="8"/>
      <c r="P26" s="8"/>
      <c r="Q26" s="10"/>
      <c r="R26" s="10"/>
      <c r="S26" s="10"/>
    </row>
  </sheetData>
  <mergeCells count="1">
    <mergeCell ref="E4:I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Lucki, Michael</dc:creator>
  <cp:lastModifiedBy>Maleka Rajani</cp:lastModifiedBy>
  <dcterms:created xsi:type="dcterms:W3CDTF">2019-01-09T02:57:40Z</dcterms:created>
  <dcterms:modified xsi:type="dcterms:W3CDTF">2023-10-24T23:09:03Z</dcterms:modified>
</cp:coreProperties>
</file>