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D2EB96D0-7401-3247-8563-C0DC1035DD65}" xr6:coauthVersionLast="47" xr6:coauthVersionMax="47" xr10:uidLastSave="{00000000-0000-0000-0000-000000000000}"/>
  <bookViews>
    <workbookView xWindow="0" yWindow="500" windowWidth="19440" windowHeight="14860" tabRatio="818" firstSheet="1" activeTab="15" xr2:uid="{00000000-000D-0000-FFFF-FFFF00000000}"/>
  </bookViews>
  <sheets>
    <sheet name="Assets &amp; Liabilities" sheetId="49" r:id="rId1"/>
    <sheet name="30 Day Tracker" sheetId="64" r:id="rId2"/>
    <sheet name="Percentage Guide" sheetId="78" state="hidden" r:id="rId3"/>
    <sheet name="% Spending Plan" sheetId="79" state="hidden" r:id="rId4"/>
    <sheet name="Spending Plan" sheetId="62" r:id="rId5"/>
    <sheet name="Monthly Budget" sheetId="31" r:id="rId6"/>
    <sheet name="Jan" sheetId="81" r:id="rId7"/>
    <sheet name="Feb" sheetId="28" r:id="rId8"/>
    <sheet name="Mar" sheetId="80" r:id="rId9"/>
    <sheet name="Apr" sheetId="82" r:id="rId10"/>
    <sheet name="May" sheetId="83" r:id="rId11"/>
    <sheet name="Jun" sheetId="84" r:id="rId12"/>
    <sheet name="Jul" sheetId="85" r:id="rId13"/>
    <sheet name="Aug" sheetId="86" r:id="rId14"/>
    <sheet name="Sep" sheetId="87" r:id="rId15"/>
    <sheet name="Oct" sheetId="88" r:id="rId16"/>
    <sheet name="Nov" sheetId="89" r:id="rId17"/>
    <sheet name="Dec" sheetId="90" r:id="rId18"/>
  </sheets>
  <definedNames>
    <definedName name="_GPF2" localSheetId="1">#REF!</definedName>
    <definedName name="_GPF2" localSheetId="2">'Percentage Guide'!$C$70:$I$99</definedName>
    <definedName name="_GPF2" localSheetId="4">#REF!</definedName>
    <definedName name="_GPF2">#REF!</definedName>
    <definedName name="_GPF4" localSheetId="1">#REF!</definedName>
    <definedName name="_GPF4" localSheetId="2">'Percentage Guide'!$C$37:$I$66</definedName>
    <definedName name="_GPF4" localSheetId="4">#REF!</definedName>
    <definedName name="_GPF4">#REF!</definedName>
    <definedName name="_GPF6" localSheetId="1">#REF!</definedName>
    <definedName name="_GPF6" localSheetId="2">'Percentage Guide'!$C$4:$G$33</definedName>
    <definedName name="_GPF6" localSheetId="4">#REF!</definedName>
    <definedName name="_GPF6">#REF!</definedName>
    <definedName name="GPSA" localSheetId="1">#REF!</definedName>
    <definedName name="GPSA" localSheetId="2">'Percentage Guide'!$C$136:$D$165</definedName>
    <definedName name="GPSA" localSheetId="4">#REF!</definedName>
    <definedName name="GPSA">#REF!</definedName>
    <definedName name="GPSC" localSheetId="1">#REF!</definedName>
    <definedName name="GPSC" localSheetId="2">'Percentage Guide'!$C$103:$E$132</definedName>
    <definedName name="GPSC" localSheetId="4">#REF!</definedName>
    <definedName name="GPSC">#REF!</definedName>
    <definedName name="GPSR" localSheetId="1">#REF!</definedName>
    <definedName name="GPSR" localSheetId="2">'Percentage Guide'!$C$169:$D$198</definedName>
    <definedName name="GPSR" localSheetId="4">#REF!</definedName>
    <definedName name="GPSR">#REF!</definedName>
    <definedName name="GuidePercentFam2" localSheetId="1">#REF!</definedName>
    <definedName name="GuidePercentFam2" localSheetId="4">#REF!</definedName>
    <definedName name="GuidePercentFam2">#REF!</definedName>
    <definedName name="GuidePercentFam4" localSheetId="1">#REF!</definedName>
    <definedName name="GuidePercentFam4" localSheetId="4">#REF!</definedName>
    <definedName name="GuidePercentFam4">#REF!</definedName>
    <definedName name="GuidePercentSingle" localSheetId="1">#REF!,#REF!</definedName>
    <definedName name="GuidePercentSingle" localSheetId="2">#REF!,#REF!</definedName>
    <definedName name="GuidePercentSingle" localSheetId="4">#REF!,#REF!</definedName>
    <definedName name="GuidePercentSingle">#REF!,#REF!</definedName>
    <definedName name="GuidePercentSingleRoomate" localSheetId="1">#REF!,#REF!</definedName>
    <definedName name="GuidePercentSingleRoomate" localSheetId="4">#REF!,#REF!</definedName>
    <definedName name="GuidePercentSingleRoomate">#REF!,#REF!</definedName>
    <definedName name="_xlnm.Print_Area" localSheetId="3">'% Spending Plan'!$B$1:$I$35</definedName>
    <definedName name="_xlnm.Print_Area" localSheetId="1">'30 Day Tracker'!$A$2:$P$37</definedName>
    <definedName name="_xlnm.Print_Area" localSheetId="9">Apr!$A$1:$R$43</definedName>
    <definedName name="_xlnm.Print_Area" localSheetId="0">'Assets &amp; Liabilities'!$B$24:$G$72</definedName>
    <definedName name="_xlnm.Print_Area" localSheetId="13">Aug!$A$1:$R$43</definedName>
    <definedName name="_xlnm.Print_Area" localSheetId="17">Dec!$A$1:$R$43</definedName>
    <definedName name="_xlnm.Print_Area" localSheetId="7">Feb!$A$1:$R$43</definedName>
    <definedName name="_xlnm.Print_Area" localSheetId="6">Jan!$A$1:$R$43</definedName>
    <definedName name="_xlnm.Print_Area" localSheetId="12">Jul!$A$1:$R$43</definedName>
    <definedName name="_xlnm.Print_Area" localSheetId="11">Jun!$A$1:$R$43</definedName>
    <definedName name="_xlnm.Print_Area" localSheetId="8">Mar!$A$1:$R$43</definedName>
    <definedName name="_xlnm.Print_Area" localSheetId="10">May!$A$1:$R$43</definedName>
    <definedName name="_xlnm.Print_Area" localSheetId="5">'Monthly Budget'!$A$1:$R$18</definedName>
    <definedName name="_xlnm.Print_Area" localSheetId="16">Nov!$A$1:$R$43</definedName>
    <definedName name="_xlnm.Print_Area" localSheetId="15">Oct!$A$1:$R$43</definedName>
    <definedName name="_xlnm.Print_Area" localSheetId="2">'Percentage Guide'!$B$35:$I$67</definedName>
    <definedName name="_xlnm.Print_Area" localSheetId="14">Sep!$A$1:$R$43</definedName>
    <definedName name="_xlnm.Print_Area" localSheetId="4">'Spending Plan'!$B$1:$C$128</definedName>
    <definedName name="_xlnm.Print_Titles" localSheetId="1">'30 Day Tracker'!$A:$A</definedName>
    <definedName name="_xlnm.Print_Titles" localSheetId="9">Apr!$A:$A</definedName>
    <definedName name="_xlnm.Print_Titles" localSheetId="13">Aug!$A:$A</definedName>
    <definedName name="_xlnm.Print_Titles" localSheetId="17">Dec!$A:$A</definedName>
    <definedName name="_xlnm.Print_Titles" localSheetId="7">Feb!$A:$A</definedName>
    <definedName name="_xlnm.Print_Titles" localSheetId="6">Jan!$A:$A</definedName>
    <definedName name="_xlnm.Print_Titles" localSheetId="12">Jul!$A:$A</definedName>
    <definedName name="_xlnm.Print_Titles" localSheetId="11">Jun!$A:$A</definedName>
    <definedName name="_xlnm.Print_Titles" localSheetId="8">Mar!$A:$A</definedName>
    <definedName name="_xlnm.Print_Titles" localSheetId="10">May!$A:$A</definedName>
    <definedName name="_xlnm.Print_Titles" localSheetId="5">'Monthly Budget'!$A:$A</definedName>
    <definedName name="_xlnm.Print_Titles" localSheetId="16">Nov!$A:$A</definedName>
    <definedName name="_xlnm.Print_Titles" localSheetId="15">Oct!$A:$A</definedName>
    <definedName name="_xlnm.Print_Titles" localSheetId="14">Sep!$A:$A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3" i="86" l="1"/>
  <c r="R41" i="87"/>
  <c r="R41" i="86"/>
  <c r="R41" i="85"/>
  <c r="R41" i="84"/>
  <c r="R41" i="83"/>
  <c r="R41" i="82"/>
  <c r="R41" i="80"/>
  <c r="R41" i="28"/>
  <c r="R41" i="81"/>
  <c r="P4" i="86"/>
  <c r="O4" i="86"/>
  <c r="N4" i="86"/>
  <c r="M4" i="86"/>
  <c r="L4" i="86"/>
  <c r="K4" i="86"/>
  <c r="J4" i="86"/>
  <c r="I4" i="86"/>
  <c r="H4" i="86"/>
  <c r="G4" i="86"/>
  <c r="F4" i="86"/>
  <c r="E4" i="86"/>
  <c r="D4" i="86"/>
  <c r="C4" i="86"/>
  <c r="Q43" i="80"/>
  <c r="Q43" i="28"/>
  <c r="Q43" i="90"/>
  <c r="Q43" i="89"/>
  <c r="Q43" i="88"/>
  <c r="Q43" i="87"/>
  <c r="Q43" i="85"/>
  <c r="Q43" i="84"/>
  <c r="Q43" i="83"/>
  <c r="Q43" i="82"/>
  <c r="P37" i="64" l="1"/>
  <c r="O37" i="64"/>
  <c r="N37" i="64"/>
  <c r="M37" i="64"/>
  <c r="L37" i="64"/>
  <c r="K37" i="64"/>
  <c r="J37" i="64"/>
  <c r="I37" i="64"/>
  <c r="H37" i="64"/>
  <c r="G37" i="64"/>
  <c r="F37" i="64"/>
  <c r="E37" i="64"/>
  <c r="D37" i="64"/>
  <c r="C37" i="64"/>
  <c r="B37" i="64"/>
  <c r="P4" i="90"/>
  <c r="O4" i="90"/>
  <c r="N4" i="90"/>
  <c r="M4" i="90"/>
  <c r="L4" i="90"/>
  <c r="K4" i="90"/>
  <c r="J4" i="90"/>
  <c r="I4" i="90"/>
  <c r="H4" i="90"/>
  <c r="G4" i="90"/>
  <c r="F4" i="90"/>
  <c r="E4" i="90"/>
  <c r="D4" i="90"/>
  <c r="C4" i="90"/>
  <c r="B4" i="90"/>
  <c r="F38" i="90"/>
  <c r="P37" i="90"/>
  <c r="O37" i="90"/>
  <c r="N37" i="90"/>
  <c r="N38" i="90" s="1"/>
  <c r="M37" i="90"/>
  <c r="L37" i="90"/>
  <c r="K37" i="90"/>
  <c r="J37" i="90"/>
  <c r="I37" i="90"/>
  <c r="H37" i="90"/>
  <c r="G37" i="90"/>
  <c r="F37" i="90"/>
  <c r="E37" i="90"/>
  <c r="D37" i="90"/>
  <c r="C37" i="90"/>
  <c r="B37" i="90"/>
  <c r="Q36" i="90"/>
  <c r="Q35" i="90"/>
  <c r="Q34" i="90"/>
  <c r="Q33" i="90"/>
  <c r="Q32" i="90"/>
  <c r="Q31" i="90"/>
  <c r="Q30" i="90"/>
  <c r="Q29" i="90"/>
  <c r="Q28" i="90"/>
  <c r="Q27" i="90"/>
  <c r="Q26" i="90"/>
  <c r="Q25" i="90"/>
  <c r="Q24" i="90"/>
  <c r="Q23" i="90"/>
  <c r="Q22" i="90"/>
  <c r="Q21" i="90"/>
  <c r="Q20" i="90"/>
  <c r="Q19" i="90"/>
  <c r="Q18" i="90"/>
  <c r="Q17" i="90"/>
  <c r="Q16" i="90"/>
  <c r="Q15" i="90"/>
  <c r="Q14" i="90"/>
  <c r="Q13" i="90"/>
  <c r="Q12" i="90"/>
  <c r="Q11" i="90"/>
  <c r="Q10" i="90"/>
  <c r="Q9" i="90"/>
  <c r="Q8" i="90"/>
  <c r="Q7" i="90"/>
  <c r="Q6" i="90"/>
  <c r="D1" i="90"/>
  <c r="P4" i="89"/>
  <c r="O4" i="89"/>
  <c r="N4" i="89"/>
  <c r="M4" i="89"/>
  <c r="L4" i="89"/>
  <c r="K4" i="89"/>
  <c r="J4" i="89"/>
  <c r="I4" i="89"/>
  <c r="H4" i="89"/>
  <c r="G4" i="89"/>
  <c r="F4" i="89"/>
  <c r="E4" i="89"/>
  <c r="D4" i="89"/>
  <c r="C4" i="89"/>
  <c r="B4" i="89"/>
  <c r="P37" i="89"/>
  <c r="O37" i="89"/>
  <c r="N37" i="89"/>
  <c r="N38" i="89" s="1"/>
  <c r="M37" i="89"/>
  <c r="L37" i="89"/>
  <c r="K37" i="89"/>
  <c r="J37" i="89"/>
  <c r="I37" i="89"/>
  <c r="H37" i="89"/>
  <c r="G37" i="89"/>
  <c r="F37" i="89"/>
  <c r="E37" i="89"/>
  <c r="D37" i="89"/>
  <c r="C37" i="89"/>
  <c r="B37" i="89"/>
  <c r="Q36" i="89"/>
  <c r="Q35" i="89"/>
  <c r="Q34" i="89"/>
  <c r="Q33" i="89"/>
  <c r="Q32" i="89"/>
  <c r="Q31" i="89"/>
  <c r="Q30" i="89"/>
  <c r="Q29" i="89"/>
  <c r="Q28" i="89"/>
  <c r="Q27" i="89"/>
  <c r="Q26" i="89"/>
  <c r="Q25" i="89"/>
  <c r="Q24" i="89"/>
  <c r="Q23" i="89"/>
  <c r="Q22" i="89"/>
  <c r="Q21" i="89"/>
  <c r="Q20" i="89"/>
  <c r="Q19" i="89"/>
  <c r="Q18" i="89"/>
  <c r="Q17" i="89"/>
  <c r="Q16" i="89"/>
  <c r="Q15" i="89"/>
  <c r="Q14" i="89"/>
  <c r="Q13" i="89"/>
  <c r="Q12" i="89"/>
  <c r="Q11" i="89"/>
  <c r="Q10" i="89"/>
  <c r="Q9" i="89"/>
  <c r="Q8" i="89"/>
  <c r="Q7" i="89"/>
  <c r="Q6" i="89"/>
  <c r="D1" i="89"/>
  <c r="P4" i="88"/>
  <c r="O4" i="88"/>
  <c r="N4" i="88"/>
  <c r="M4" i="88"/>
  <c r="L4" i="88"/>
  <c r="K4" i="88"/>
  <c r="J4" i="88"/>
  <c r="I4" i="88"/>
  <c r="H4" i="88"/>
  <c r="G4" i="88"/>
  <c r="F4" i="88"/>
  <c r="E4" i="88"/>
  <c r="D4" i="88"/>
  <c r="C4" i="88"/>
  <c r="B4" i="88"/>
  <c r="P37" i="88"/>
  <c r="O37" i="88"/>
  <c r="N37" i="88"/>
  <c r="M37" i="88"/>
  <c r="L37" i="88"/>
  <c r="K37" i="88"/>
  <c r="J37" i="88"/>
  <c r="I37" i="88"/>
  <c r="H37" i="88"/>
  <c r="G37" i="88"/>
  <c r="F37" i="88"/>
  <c r="E37" i="88"/>
  <c r="D37" i="88"/>
  <c r="C37" i="88"/>
  <c r="B37" i="88"/>
  <c r="Q36" i="88"/>
  <c r="Q35" i="88"/>
  <c r="Q34" i="88"/>
  <c r="Q33" i="88"/>
  <c r="Q32" i="88"/>
  <c r="Q31" i="88"/>
  <c r="Q30" i="88"/>
  <c r="Q29" i="88"/>
  <c r="Q28" i="88"/>
  <c r="Q27" i="88"/>
  <c r="Q26" i="88"/>
  <c r="Q25" i="88"/>
  <c r="Q24" i="88"/>
  <c r="Q23" i="88"/>
  <c r="Q22" i="88"/>
  <c r="Q21" i="88"/>
  <c r="Q20" i="88"/>
  <c r="Q19" i="88"/>
  <c r="Q18" i="88"/>
  <c r="Q17" i="88"/>
  <c r="Q16" i="88"/>
  <c r="Q15" i="88"/>
  <c r="Q14" i="88"/>
  <c r="Q13" i="88"/>
  <c r="Q12" i="88"/>
  <c r="Q11" i="88"/>
  <c r="Q10" i="88"/>
  <c r="Q9" i="88"/>
  <c r="Q8" i="88"/>
  <c r="Q7" i="88"/>
  <c r="Q6" i="88"/>
  <c r="D1" i="88"/>
  <c r="P4" i="87"/>
  <c r="O4" i="87"/>
  <c r="N4" i="87"/>
  <c r="M4" i="87"/>
  <c r="M38" i="87" s="1"/>
  <c r="L4" i="87"/>
  <c r="K4" i="87"/>
  <c r="J4" i="87"/>
  <c r="I4" i="87"/>
  <c r="H4" i="87"/>
  <c r="G4" i="87"/>
  <c r="F4" i="87"/>
  <c r="E4" i="87"/>
  <c r="D4" i="87"/>
  <c r="C4" i="87"/>
  <c r="B4" i="87"/>
  <c r="P37" i="87"/>
  <c r="O37" i="87"/>
  <c r="N37" i="87"/>
  <c r="M37" i="87"/>
  <c r="L37" i="87"/>
  <c r="K37" i="87"/>
  <c r="J37" i="87"/>
  <c r="I37" i="87"/>
  <c r="H37" i="87"/>
  <c r="G37" i="87"/>
  <c r="F37" i="87"/>
  <c r="E37" i="87"/>
  <c r="D37" i="87"/>
  <c r="C37" i="87"/>
  <c r="B37" i="87"/>
  <c r="Q36" i="87"/>
  <c r="Q35" i="87"/>
  <c r="Q34" i="87"/>
  <c r="Q33" i="87"/>
  <c r="Q32" i="87"/>
  <c r="Q31" i="87"/>
  <c r="Q30" i="87"/>
  <c r="Q29" i="87"/>
  <c r="Q28" i="87"/>
  <c r="Q27" i="87"/>
  <c r="Q26" i="87"/>
  <c r="Q25" i="87"/>
  <c r="Q24" i="87"/>
  <c r="Q23" i="87"/>
  <c r="Q22" i="87"/>
  <c r="Q21" i="87"/>
  <c r="Q20" i="87"/>
  <c r="Q19" i="87"/>
  <c r="Q18" i="87"/>
  <c r="Q17" i="87"/>
  <c r="Q16" i="87"/>
  <c r="Q15" i="87"/>
  <c r="Q14" i="87"/>
  <c r="Q13" i="87"/>
  <c r="Q12" i="87"/>
  <c r="Q11" i="87"/>
  <c r="Q10" i="87"/>
  <c r="Q9" i="87"/>
  <c r="Q8" i="87"/>
  <c r="Q7" i="87"/>
  <c r="Q6" i="87"/>
  <c r="D1" i="87"/>
  <c r="B4" i="86"/>
  <c r="P37" i="86"/>
  <c r="O37" i="86"/>
  <c r="N37" i="86"/>
  <c r="M37" i="86"/>
  <c r="L37" i="86"/>
  <c r="K37" i="86"/>
  <c r="J37" i="86"/>
  <c r="I37" i="86"/>
  <c r="H37" i="86"/>
  <c r="G37" i="86"/>
  <c r="F37" i="86"/>
  <c r="E37" i="86"/>
  <c r="D37" i="86"/>
  <c r="C37" i="86"/>
  <c r="B37" i="86"/>
  <c r="Q36" i="86"/>
  <c r="Q35" i="86"/>
  <c r="Q34" i="86"/>
  <c r="Q33" i="86"/>
  <c r="Q32" i="86"/>
  <c r="Q31" i="86"/>
  <c r="Q30" i="86"/>
  <c r="Q29" i="86"/>
  <c r="Q28" i="86"/>
  <c r="Q27" i="86"/>
  <c r="Q26" i="86"/>
  <c r="Q25" i="86"/>
  <c r="Q24" i="86"/>
  <c r="Q23" i="86"/>
  <c r="Q22" i="86"/>
  <c r="Q21" i="86"/>
  <c r="Q20" i="86"/>
  <c r="Q19" i="86"/>
  <c r="Q18" i="86"/>
  <c r="Q17" i="86"/>
  <c r="Q16" i="86"/>
  <c r="Q15" i="86"/>
  <c r="Q14" i="86"/>
  <c r="Q13" i="86"/>
  <c r="Q12" i="86"/>
  <c r="Q11" i="86"/>
  <c r="Q10" i="86"/>
  <c r="Q9" i="86"/>
  <c r="Q8" i="86"/>
  <c r="Q7" i="86"/>
  <c r="Q6" i="86"/>
  <c r="D1" i="86"/>
  <c r="P4" i="85"/>
  <c r="O4" i="85"/>
  <c r="N4" i="85"/>
  <c r="M4" i="85"/>
  <c r="L4" i="85"/>
  <c r="K4" i="85"/>
  <c r="J4" i="85"/>
  <c r="I4" i="85"/>
  <c r="H4" i="85"/>
  <c r="G4" i="85"/>
  <c r="F4" i="85"/>
  <c r="E4" i="85"/>
  <c r="D4" i="85"/>
  <c r="C4" i="85"/>
  <c r="B4" i="85"/>
  <c r="D38" i="85"/>
  <c r="P37" i="85"/>
  <c r="O37" i="85"/>
  <c r="N37" i="85"/>
  <c r="M37" i="85"/>
  <c r="L37" i="85"/>
  <c r="L38" i="85" s="1"/>
  <c r="K37" i="85"/>
  <c r="J37" i="85"/>
  <c r="I37" i="85"/>
  <c r="H37" i="85"/>
  <c r="G37" i="85"/>
  <c r="F37" i="85"/>
  <c r="E37" i="85"/>
  <c r="D37" i="85"/>
  <c r="C37" i="85"/>
  <c r="B37" i="85"/>
  <c r="Q36" i="85"/>
  <c r="Q35" i="85"/>
  <c r="Q34" i="85"/>
  <c r="Q33" i="85"/>
  <c r="Q32" i="85"/>
  <c r="Q31" i="85"/>
  <c r="Q30" i="85"/>
  <c r="Q29" i="85"/>
  <c r="Q28" i="85"/>
  <c r="Q27" i="85"/>
  <c r="Q26" i="85"/>
  <c r="Q25" i="85"/>
  <c r="Q24" i="85"/>
  <c r="Q23" i="85"/>
  <c r="Q22" i="85"/>
  <c r="Q21" i="85"/>
  <c r="Q20" i="85"/>
  <c r="Q19" i="85"/>
  <c r="Q18" i="85"/>
  <c r="Q17" i="85"/>
  <c r="Q16" i="85"/>
  <c r="Q15" i="85"/>
  <c r="Q14" i="85"/>
  <c r="Q13" i="85"/>
  <c r="Q12" i="85"/>
  <c r="Q11" i="85"/>
  <c r="Q10" i="85"/>
  <c r="Q9" i="85"/>
  <c r="Q8" i="85"/>
  <c r="Q7" i="85"/>
  <c r="Q6" i="85"/>
  <c r="D1" i="85"/>
  <c r="P4" i="84"/>
  <c r="O4" i="84"/>
  <c r="N4" i="84"/>
  <c r="M4" i="84"/>
  <c r="L4" i="84"/>
  <c r="K4" i="84"/>
  <c r="J4" i="84"/>
  <c r="I4" i="84"/>
  <c r="H4" i="84"/>
  <c r="G4" i="84"/>
  <c r="F4" i="84"/>
  <c r="E4" i="84"/>
  <c r="D4" i="84"/>
  <c r="C4" i="84"/>
  <c r="B4" i="84"/>
  <c r="P37" i="84"/>
  <c r="O37" i="84"/>
  <c r="N37" i="84"/>
  <c r="M37" i="84"/>
  <c r="L37" i="84"/>
  <c r="K37" i="84"/>
  <c r="J37" i="84"/>
  <c r="I37" i="84"/>
  <c r="H37" i="84"/>
  <c r="G37" i="84"/>
  <c r="F37" i="84"/>
  <c r="E37" i="84"/>
  <c r="D37" i="84"/>
  <c r="C37" i="84"/>
  <c r="B37" i="84"/>
  <c r="Q36" i="84"/>
  <c r="Q35" i="84"/>
  <c r="Q34" i="84"/>
  <c r="Q33" i="84"/>
  <c r="Q32" i="84"/>
  <c r="Q31" i="84"/>
  <c r="Q30" i="84"/>
  <c r="Q29" i="84"/>
  <c r="Q28" i="84"/>
  <c r="Q27" i="84"/>
  <c r="Q26" i="84"/>
  <c r="Q25" i="84"/>
  <c r="Q24" i="84"/>
  <c r="Q23" i="84"/>
  <c r="Q22" i="84"/>
  <c r="Q21" i="84"/>
  <c r="Q20" i="84"/>
  <c r="Q19" i="84"/>
  <c r="Q18" i="84"/>
  <c r="Q17" i="84"/>
  <c r="Q16" i="84"/>
  <c r="Q15" i="84"/>
  <c r="Q14" i="84"/>
  <c r="Q13" i="84"/>
  <c r="Q12" i="84"/>
  <c r="Q11" i="84"/>
  <c r="Q10" i="84"/>
  <c r="Q9" i="84"/>
  <c r="Q8" i="84"/>
  <c r="Q7" i="84"/>
  <c r="Q6" i="84"/>
  <c r="D1" i="84"/>
  <c r="P4" i="83"/>
  <c r="O4" i="83"/>
  <c r="N4" i="83"/>
  <c r="M4" i="83"/>
  <c r="L4" i="83"/>
  <c r="K4" i="83"/>
  <c r="J4" i="83"/>
  <c r="I4" i="83"/>
  <c r="H4" i="83"/>
  <c r="G4" i="83"/>
  <c r="F4" i="83"/>
  <c r="E4" i="83"/>
  <c r="D4" i="83"/>
  <c r="C4" i="83"/>
  <c r="B4" i="83"/>
  <c r="P37" i="83"/>
  <c r="O37" i="83"/>
  <c r="N37" i="83"/>
  <c r="M37" i="83"/>
  <c r="L37" i="83"/>
  <c r="L38" i="83" s="1"/>
  <c r="K37" i="83"/>
  <c r="J37" i="83"/>
  <c r="I37" i="83"/>
  <c r="H37" i="83"/>
  <c r="G37" i="83"/>
  <c r="F37" i="83"/>
  <c r="E37" i="83"/>
  <c r="D37" i="83"/>
  <c r="C37" i="83"/>
  <c r="B37" i="83"/>
  <c r="Q36" i="83"/>
  <c r="Q35" i="83"/>
  <c r="Q34" i="83"/>
  <c r="Q33" i="83"/>
  <c r="Q32" i="83"/>
  <c r="Q31" i="83"/>
  <c r="Q30" i="83"/>
  <c r="Q29" i="83"/>
  <c r="Q28" i="83"/>
  <c r="Q27" i="83"/>
  <c r="Q26" i="83"/>
  <c r="Q25" i="83"/>
  <c r="Q24" i="83"/>
  <c r="Q23" i="83"/>
  <c r="Q22" i="83"/>
  <c r="Q21" i="83"/>
  <c r="Q20" i="83"/>
  <c r="Q19" i="83"/>
  <c r="Q18" i="83"/>
  <c r="Q17" i="83"/>
  <c r="Q16" i="83"/>
  <c r="Q15" i="83"/>
  <c r="Q14" i="83"/>
  <c r="Q13" i="83"/>
  <c r="Q12" i="83"/>
  <c r="Q11" i="83"/>
  <c r="Q10" i="83"/>
  <c r="Q9" i="83"/>
  <c r="Q8" i="83"/>
  <c r="Q7" i="83"/>
  <c r="Q6" i="83"/>
  <c r="D1" i="83"/>
  <c r="P4" i="82"/>
  <c r="O4" i="82"/>
  <c r="N4" i="82"/>
  <c r="M4" i="82"/>
  <c r="L4" i="82"/>
  <c r="K4" i="82"/>
  <c r="J4" i="82"/>
  <c r="I4" i="82"/>
  <c r="H4" i="82"/>
  <c r="G4" i="82"/>
  <c r="F4" i="82"/>
  <c r="E4" i="82"/>
  <c r="D4" i="82"/>
  <c r="C4" i="82"/>
  <c r="B4" i="82"/>
  <c r="P37" i="82"/>
  <c r="O37" i="82"/>
  <c r="N37" i="82"/>
  <c r="M37" i="82"/>
  <c r="L37" i="82"/>
  <c r="K37" i="82"/>
  <c r="J37" i="82"/>
  <c r="I37" i="82"/>
  <c r="H37" i="82"/>
  <c r="G37" i="82"/>
  <c r="F37" i="82"/>
  <c r="E37" i="82"/>
  <c r="D37" i="82"/>
  <c r="C37" i="82"/>
  <c r="B37" i="82"/>
  <c r="Q36" i="82"/>
  <c r="Q35" i="82"/>
  <c r="Q34" i="82"/>
  <c r="Q33" i="82"/>
  <c r="Q32" i="82"/>
  <c r="Q31" i="82"/>
  <c r="Q30" i="82"/>
  <c r="Q29" i="82"/>
  <c r="Q28" i="82"/>
  <c r="Q27" i="82"/>
  <c r="Q26" i="82"/>
  <c r="Q25" i="82"/>
  <c r="Q24" i="82"/>
  <c r="Q23" i="82"/>
  <c r="Q22" i="82"/>
  <c r="Q21" i="82"/>
  <c r="Q20" i="82"/>
  <c r="Q19" i="82"/>
  <c r="Q18" i="82"/>
  <c r="Q17" i="82"/>
  <c r="Q16" i="82"/>
  <c r="Q15" i="82"/>
  <c r="Q14" i="82"/>
  <c r="Q13" i="82"/>
  <c r="Q12" i="82"/>
  <c r="Q11" i="82"/>
  <c r="Q10" i="82"/>
  <c r="Q9" i="82"/>
  <c r="Q8" i="82"/>
  <c r="Q7" i="82"/>
  <c r="Q6" i="82"/>
  <c r="D1" i="82"/>
  <c r="P4" i="81"/>
  <c r="P40" i="81" s="1"/>
  <c r="O4" i="81"/>
  <c r="O40" i="81" s="1"/>
  <c r="N4" i="81"/>
  <c r="N40" i="81" s="1"/>
  <c r="M4" i="81"/>
  <c r="M40" i="81" s="1"/>
  <c r="L4" i="81"/>
  <c r="L40" i="81" s="1"/>
  <c r="K4" i="81"/>
  <c r="K40" i="81" s="1"/>
  <c r="J4" i="81"/>
  <c r="I4" i="81"/>
  <c r="I40" i="81" s="1"/>
  <c r="H4" i="81"/>
  <c r="H40" i="81" s="1"/>
  <c r="G4" i="81"/>
  <c r="G40" i="81" s="1"/>
  <c r="F4" i="81"/>
  <c r="F40" i="81" s="1"/>
  <c r="E4" i="81"/>
  <c r="E40" i="81" s="1"/>
  <c r="D4" i="81"/>
  <c r="D40" i="81" s="1"/>
  <c r="C4" i="81"/>
  <c r="C40" i="81" s="1"/>
  <c r="B4" i="81"/>
  <c r="B40" i="81" s="1"/>
  <c r="P37" i="81"/>
  <c r="P41" i="81" s="1"/>
  <c r="O37" i="81"/>
  <c r="O41" i="81" s="1"/>
  <c r="N37" i="81"/>
  <c r="N41" i="81" s="1"/>
  <c r="M37" i="81"/>
  <c r="M41" i="81" s="1"/>
  <c r="L37" i="81"/>
  <c r="L41" i="81" s="1"/>
  <c r="K37" i="81"/>
  <c r="K41" i="81" s="1"/>
  <c r="J37" i="81"/>
  <c r="J41" i="81" s="1"/>
  <c r="I37" i="81"/>
  <c r="I41" i="81" s="1"/>
  <c r="H37" i="81"/>
  <c r="H41" i="81" s="1"/>
  <c r="G37" i="81"/>
  <c r="G41" i="81" s="1"/>
  <c r="F37" i="81"/>
  <c r="F41" i="81" s="1"/>
  <c r="E37" i="81"/>
  <c r="E41" i="81" s="1"/>
  <c r="D37" i="81"/>
  <c r="D41" i="81" s="1"/>
  <c r="D41" i="28" s="1"/>
  <c r="C37" i="81"/>
  <c r="C41" i="81" s="1"/>
  <c r="B37" i="81"/>
  <c r="B41" i="81" s="1"/>
  <c r="Q36" i="81"/>
  <c r="Q35" i="81"/>
  <c r="Q34" i="81"/>
  <c r="Q33" i="81"/>
  <c r="Q32" i="81"/>
  <c r="Q31" i="81"/>
  <c r="Q30" i="81"/>
  <c r="Q29" i="81"/>
  <c r="Q28" i="81"/>
  <c r="Q27" i="81"/>
  <c r="Q26" i="81"/>
  <c r="Q25" i="81"/>
  <c r="Q24" i="81"/>
  <c r="Q23" i="81"/>
  <c r="Q22" i="81"/>
  <c r="Q21" i="81"/>
  <c r="Q20" i="81"/>
  <c r="Q19" i="81"/>
  <c r="Q18" i="81"/>
  <c r="Q17" i="81"/>
  <c r="Q16" i="81"/>
  <c r="Q15" i="81"/>
  <c r="Q14" i="81"/>
  <c r="Q13" i="81"/>
  <c r="Q12" i="81"/>
  <c r="Q11" i="81"/>
  <c r="Q10" i="81"/>
  <c r="Q9" i="81"/>
  <c r="Q8" i="81"/>
  <c r="Q7" i="81"/>
  <c r="Q6" i="81"/>
  <c r="D1" i="81"/>
  <c r="P4" i="80"/>
  <c r="O4" i="80"/>
  <c r="N4" i="80"/>
  <c r="M4" i="80"/>
  <c r="L4" i="80"/>
  <c r="K4" i="80"/>
  <c r="J4" i="80"/>
  <c r="J38" i="80" s="1"/>
  <c r="I4" i="80"/>
  <c r="H4" i="80"/>
  <c r="G4" i="80"/>
  <c r="F4" i="80"/>
  <c r="E4" i="80"/>
  <c r="D4" i="80"/>
  <c r="C4" i="80"/>
  <c r="B4" i="80"/>
  <c r="P37" i="80"/>
  <c r="O37" i="80"/>
  <c r="N37" i="80"/>
  <c r="M37" i="80"/>
  <c r="L37" i="80"/>
  <c r="K37" i="80"/>
  <c r="J37" i="80"/>
  <c r="I37" i="80"/>
  <c r="H37" i="80"/>
  <c r="G37" i="80"/>
  <c r="F37" i="80"/>
  <c r="E37" i="80"/>
  <c r="D37" i="80"/>
  <c r="C37" i="80"/>
  <c r="B37" i="80"/>
  <c r="Q36" i="80"/>
  <c r="Q35" i="80"/>
  <c r="Q34" i="80"/>
  <c r="Q33" i="80"/>
  <c r="Q32" i="80"/>
  <c r="Q31" i="80"/>
  <c r="Q30" i="80"/>
  <c r="Q29" i="80"/>
  <c r="Q28" i="80"/>
  <c r="Q27" i="80"/>
  <c r="Q26" i="80"/>
  <c r="Q25" i="80"/>
  <c r="Q24" i="80"/>
  <c r="Q23" i="80"/>
  <c r="Q22" i="80"/>
  <c r="Q21" i="80"/>
  <c r="Q20" i="80"/>
  <c r="Q19" i="80"/>
  <c r="Q18" i="80"/>
  <c r="Q17" i="80"/>
  <c r="Q16" i="80"/>
  <c r="Q15" i="80"/>
  <c r="Q14" i="80"/>
  <c r="Q13" i="80"/>
  <c r="Q12" i="80"/>
  <c r="Q11" i="80"/>
  <c r="Q10" i="80"/>
  <c r="Q9" i="80"/>
  <c r="Q8" i="80"/>
  <c r="Q7" i="80"/>
  <c r="Q6" i="80"/>
  <c r="D1" i="80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/>
  <c r="B37" i="28"/>
  <c r="F38" i="82" l="1"/>
  <c r="B38" i="83"/>
  <c r="H41" i="28"/>
  <c r="P41" i="28"/>
  <c r="P41" i="80" s="1"/>
  <c r="P41" i="82" s="1"/>
  <c r="P41" i="83" s="1"/>
  <c r="P41" i="84" s="1"/>
  <c r="P41" i="85" s="1"/>
  <c r="P41" i="86" s="1"/>
  <c r="P41" i="87" s="1"/>
  <c r="P41" i="88" s="1"/>
  <c r="P41" i="89" s="1"/>
  <c r="P41" i="90" s="1"/>
  <c r="P38" i="80"/>
  <c r="B41" i="28"/>
  <c r="B41" i="80" s="1"/>
  <c r="P38" i="85"/>
  <c r="B38" i="86"/>
  <c r="D38" i="84"/>
  <c r="H38" i="80"/>
  <c r="G38" i="80"/>
  <c r="L38" i="84"/>
  <c r="F38" i="88"/>
  <c r="K41" i="28"/>
  <c r="K41" i="80" s="1"/>
  <c r="K41" i="82" s="1"/>
  <c r="K41" i="83" s="1"/>
  <c r="K41" i="84" s="1"/>
  <c r="K41" i="85" s="1"/>
  <c r="K41" i="86" s="1"/>
  <c r="K41" i="87" s="1"/>
  <c r="K41" i="88" s="1"/>
  <c r="K41" i="89" s="1"/>
  <c r="K41" i="90" s="1"/>
  <c r="N38" i="80"/>
  <c r="E38" i="82"/>
  <c r="M38" i="82"/>
  <c r="H38" i="87"/>
  <c r="P38" i="87"/>
  <c r="J38" i="90"/>
  <c r="H38" i="86"/>
  <c r="P38" i="86"/>
  <c r="B38" i="88"/>
  <c r="O38" i="80"/>
  <c r="N38" i="81"/>
  <c r="B38" i="84"/>
  <c r="J38" i="84"/>
  <c r="J38" i="87"/>
  <c r="J38" i="88"/>
  <c r="Q4" i="84"/>
  <c r="R4" i="84" s="1"/>
  <c r="J38" i="86"/>
  <c r="E38" i="80"/>
  <c r="L41" i="28"/>
  <c r="D38" i="83"/>
  <c r="J38" i="81"/>
  <c r="M41" i="28"/>
  <c r="M41" i="80" s="1"/>
  <c r="B38" i="90"/>
  <c r="Q37" i="90"/>
  <c r="R37" i="90" s="1"/>
  <c r="F38" i="89"/>
  <c r="I38" i="89"/>
  <c r="J38" i="89"/>
  <c r="Q37" i="89"/>
  <c r="R37" i="89" s="1"/>
  <c r="Q37" i="88"/>
  <c r="R37" i="88" s="1"/>
  <c r="B38" i="87"/>
  <c r="E38" i="87"/>
  <c r="Q37" i="87"/>
  <c r="R37" i="87" s="1"/>
  <c r="D38" i="86"/>
  <c r="L38" i="86"/>
  <c r="Q37" i="86"/>
  <c r="R37" i="86" s="1"/>
  <c r="H38" i="85"/>
  <c r="Q37" i="85"/>
  <c r="R37" i="85" s="1"/>
  <c r="Q37" i="84"/>
  <c r="R37" i="84" s="1"/>
  <c r="J38" i="83"/>
  <c r="Q37" i="83"/>
  <c r="R37" i="83" s="1"/>
  <c r="B41" i="82"/>
  <c r="B41" i="83" s="1"/>
  <c r="B41" i="84" s="1"/>
  <c r="B41" i="85" s="1"/>
  <c r="B41" i="86" s="1"/>
  <c r="B41" i="87" s="1"/>
  <c r="B41" i="88" s="1"/>
  <c r="B41" i="89" s="1"/>
  <c r="B41" i="90" s="1"/>
  <c r="B38" i="82"/>
  <c r="M41" i="82"/>
  <c r="M41" i="83" s="1"/>
  <c r="M41" i="84" s="1"/>
  <c r="M41" i="85" s="1"/>
  <c r="M41" i="86" s="1"/>
  <c r="M41" i="87" s="1"/>
  <c r="M41" i="88" s="1"/>
  <c r="M41" i="89" s="1"/>
  <c r="M41" i="90" s="1"/>
  <c r="N38" i="82"/>
  <c r="Q37" i="82"/>
  <c r="R37" i="82" s="1"/>
  <c r="D41" i="80"/>
  <c r="D41" i="82" s="1"/>
  <c r="D41" i="83" s="1"/>
  <c r="D41" i="84" s="1"/>
  <c r="D41" i="85" s="1"/>
  <c r="D41" i="86" s="1"/>
  <c r="D41" i="87" s="1"/>
  <c r="D41" i="88" s="1"/>
  <c r="D41" i="89" s="1"/>
  <c r="D41" i="90" s="1"/>
  <c r="F38" i="80"/>
  <c r="H41" i="80"/>
  <c r="H41" i="82" s="1"/>
  <c r="H41" i="83" s="1"/>
  <c r="H41" i="84" s="1"/>
  <c r="H41" i="85" s="1"/>
  <c r="H41" i="86" s="1"/>
  <c r="H41" i="87" s="1"/>
  <c r="H41" i="88" s="1"/>
  <c r="H41" i="89" s="1"/>
  <c r="H41" i="90" s="1"/>
  <c r="K38" i="80"/>
  <c r="Q37" i="80"/>
  <c r="R37" i="80" s="1"/>
  <c r="L41" i="80"/>
  <c r="L41" i="82" s="1"/>
  <c r="L41" i="83" s="1"/>
  <c r="L41" i="84" s="1"/>
  <c r="L41" i="85" s="1"/>
  <c r="L41" i="86" s="1"/>
  <c r="L41" i="87" s="1"/>
  <c r="L41" i="88" s="1"/>
  <c r="L41" i="89" s="1"/>
  <c r="L41" i="90" s="1"/>
  <c r="C41" i="28"/>
  <c r="C41" i="80" s="1"/>
  <c r="C41" i="82" s="1"/>
  <c r="C41" i="83" s="1"/>
  <c r="C41" i="84" s="1"/>
  <c r="C41" i="85" s="1"/>
  <c r="C41" i="86" s="1"/>
  <c r="C41" i="87" s="1"/>
  <c r="C41" i="88" s="1"/>
  <c r="C41" i="89" s="1"/>
  <c r="C41" i="90" s="1"/>
  <c r="E41" i="28"/>
  <c r="E41" i="80" s="1"/>
  <c r="E41" i="82" s="1"/>
  <c r="E41" i="83" s="1"/>
  <c r="E41" i="84" s="1"/>
  <c r="E41" i="85" s="1"/>
  <c r="E41" i="86" s="1"/>
  <c r="E41" i="87" s="1"/>
  <c r="E41" i="88" s="1"/>
  <c r="E41" i="89" s="1"/>
  <c r="E41" i="90" s="1"/>
  <c r="F41" i="28"/>
  <c r="F41" i="80" s="1"/>
  <c r="F41" i="82" s="1"/>
  <c r="F41" i="83" s="1"/>
  <c r="F41" i="84" s="1"/>
  <c r="F41" i="85" s="1"/>
  <c r="F41" i="86" s="1"/>
  <c r="F41" i="87" s="1"/>
  <c r="F41" i="88" s="1"/>
  <c r="F41" i="89" s="1"/>
  <c r="F41" i="90" s="1"/>
  <c r="G41" i="28"/>
  <c r="G41" i="80" s="1"/>
  <c r="G41" i="82" s="1"/>
  <c r="G41" i="83" s="1"/>
  <c r="G41" i="84" s="1"/>
  <c r="G41" i="85" s="1"/>
  <c r="G41" i="86" s="1"/>
  <c r="G41" i="87" s="1"/>
  <c r="G41" i="88" s="1"/>
  <c r="G41" i="89" s="1"/>
  <c r="G41" i="90" s="1"/>
  <c r="I41" i="28"/>
  <c r="I41" i="80" s="1"/>
  <c r="I41" i="82" s="1"/>
  <c r="I41" i="83" s="1"/>
  <c r="I41" i="84" s="1"/>
  <c r="I41" i="85" s="1"/>
  <c r="I41" i="86" s="1"/>
  <c r="I41" i="87" s="1"/>
  <c r="I41" i="88" s="1"/>
  <c r="I41" i="89" s="1"/>
  <c r="I41" i="90" s="1"/>
  <c r="J41" i="28"/>
  <c r="J41" i="80" s="1"/>
  <c r="J41" i="82" s="1"/>
  <c r="J41" i="83" s="1"/>
  <c r="J41" i="84" s="1"/>
  <c r="J41" i="85" s="1"/>
  <c r="J41" i="86" s="1"/>
  <c r="J41" i="87" s="1"/>
  <c r="J41" i="88" s="1"/>
  <c r="J41" i="89" s="1"/>
  <c r="J41" i="90" s="1"/>
  <c r="O41" i="28"/>
  <c r="F38" i="81"/>
  <c r="Q37" i="81"/>
  <c r="R37" i="81" s="1"/>
  <c r="Q41" i="81"/>
  <c r="N41" i="28"/>
  <c r="N41" i="80" s="1"/>
  <c r="N41" i="82" s="1"/>
  <c r="N41" i="83" s="1"/>
  <c r="N41" i="84" s="1"/>
  <c r="N41" i="85" s="1"/>
  <c r="N41" i="86" s="1"/>
  <c r="N41" i="87" s="1"/>
  <c r="N41" i="88" s="1"/>
  <c r="N41" i="89" s="1"/>
  <c r="N41" i="90" s="1"/>
  <c r="Q4" i="83"/>
  <c r="Q4" i="88"/>
  <c r="E42" i="81"/>
  <c r="M42" i="81"/>
  <c r="F42" i="81"/>
  <c r="N42" i="81"/>
  <c r="Q4" i="89"/>
  <c r="R4" i="89" s="1"/>
  <c r="Q4" i="86"/>
  <c r="Q4" i="90"/>
  <c r="J40" i="81"/>
  <c r="Q40" i="81" s="1"/>
  <c r="C38" i="90"/>
  <c r="D38" i="90"/>
  <c r="L38" i="90"/>
  <c r="K38" i="90"/>
  <c r="E38" i="90"/>
  <c r="M38" i="90"/>
  <c r="G38" i="90"/>
  <c r="O38" i="90"/>
  <c r="H38" i="90"/>
  <c r="P38" i="90"/>
  <c r="I38" i="90"/>
  <c r="B38" i="89"/>
  <c r="K38" i="89"/>
  <c r="D38" i="89"/>
  <c r="L38" i="89"/>
  <c r="C38" i="89"/>
  <c r="E38" i="89"/>
  <c r="M38" i="89"/>
  <c r="G38" i="89"/>
  <c r="O38" i="89"/>
  <c r="H38" i="89"/>
  <c r="P38" i="89"/>
  <c r="N38" i="88"/>
  <c r="R4" i="88"/>
  <c r="C38" i="88"/>
  <c r="K38" i="88"/>
  <c r="D38" i="88"/>
  <c r="L38" i="88"/>
  <c r="E38" i="88"/>
  <c r="M38" i="88"/>
  <c r="G38" i="88"/>
  <c r="O38" i="88"/>
  <c r="H38" i="88"/>
  <c r="P38" i="88"/>
  <c r="I38" i="88"/>
  <c r="Q4" i="87"/>
  <c r="C38" i="87"/>
  <c r="K38" i="87"/>
  <c r="D38" i="87"/>
  <c r="L38" i="87"/>
  <c r="F38" i="87"/>
  <c r="N38" i="87"/>
  <c r="G38" i="87"/>
  <c r="O38" i="87"/>
  <c r="I38" i="87"/>
  <c r="R4" i="86"/>
  <c r="C38" i="86"/>
  <c r="K38" i="86"/>
  <c r="E38" i="86"/>
  <c r="M38" i="86"/>
  <c r="F38" i="86"/>
  <c r="N38" i="86"/>
  <c r="G38" i="86"/>
  <c r="O38" i="86"/>
  <c r="I38" i="86"/>
  <c r="I38" i="85"/>
  <c r="B38" i="85"/>
  <c r="J38" i="85"/>
  <c r="C38" i="85"/>
  <c r="K38" i="85"/>
  <c r="Q4" i="85"/>
  <c r="E38" i="85"/>
  <c r="F38" i="85"/>
  <c r="N38" i="85"/>
  <c r="M38" i="85"/>
  <c r="G38" i="85"/>
  <c r="O38" i="85"/>
  <c r="C38" i="84"/>
  <c r="K38" i="84"/>
  <c r="E38" i="84"/>
  <c r="M38" i="84"/>
  <c r="F38" i="84"/>
  <c r="N38" i="84"/>
  <c r="G38" i="84"/>
  <c r="O38" i="84"/>
  <c r="H38" i="84"/>
  <c r="P38" i="84"/>
  <c r="I38" i="84"/>
  <c r="C38" i="83"/>
  <c r="K38" i="83"/>
  <c r="E38" i="83"/>
  <c r="M38" i="83"/>
  <c r="F38" i="83"/>
  <c r="N38" i="83"/>
  <c r="G38" i="83"/>
  <c r="O38" i="83"/>
  <c r="H38" i="83"/>
  <c r="P38" i="83"/>
  <c r="I38" i="83"/>
  <c r="Q4" i="82"/>
  <c r="M38" i="80"/>
  <c r="L38" i="80"/>
  <c r="D38" i="80"/>
  <c r="Q4" i="80"/>
  <c r="R4" i="80" s="1"/>
  <c r="O38" i="82"/>
  <c r="H38" i="82"/>
  <c r="J38" i="82"/>
  <c r="C38" i="82"/>
  <c r="K38" i="82"/>
  <c r="G38" i="82"/>
  <c r="P38" i="82"/>
  <c r="I38" i="82"/>
  <c r="D38" i="82"/>
  <c r="L38" i="82"/>
  <c r="I42" i="81"/>
  <c r="B42" i="81"/>
  <c r="Q4" i="81"/>
  <c r="R4" i="81" s="1"/>
  <c r="B38" i="81"/>
  <c r="O42" i="81"/>
  <c r="G42" i="81"/>
  <c r="H42" i="81"/>
  <c r="P42" i="81"/>
  <c r="K42" i="81"/>
  <c r="D42" i="81"/>
  <c r="L42" i="81"/>
  <c r="D38" i="81"/>
  <c r="L38" i="81"/>
  <c r="C38" i="81"/>
  <c r="K38" i="81"/>
  <c r="E38" i="81"/>
  <c r="M38" i="81"/>
  <c r="G38" i="81"/>
  <c r="H38" i="81"/>
  <c r="P38" i="81"/>
  <c r="O38" i="81"/>
  <c r="I38" i="81"/>
  <c r="I38" i="80"/>
  <c r="B38" i="80"/>
  <c r="C38" i="80"/>
  <c r="Q36" i="64"/>
  <c r="Q35" i="64"/>
  <c r="Q34" i="64"/>
  <c r="Q33" i="64"/>
  <c r="Q32" i="64"/>
  <c r="Q31" i="64"/>
  <c r="Q30" i="64"/>
  <c r="Q29" i="64"/>
  <c r="Q28" i="64"/>
  <c r="Q27" i="64"/>
  <c r="Q26" i="64"/>
  <c r="Q25" i="64"/>
  <c r="Q24" i="64"/>
  <c r="Q23" i="64"/>
  <c r="Q22" i="64"/>
  <c r="Q21" i="64"/>
  <c r="Q20" i="64"/>
  <c r="Q19" i="64"/>
  <c r="Q18" i="64"/>
  <c r="Q17" i="64"/>
  <c r="Q16" i="64"/>
  <c r="Q15" i="64"/>
  <c r="Q14" i="64"/>
  <c r="Q13" i="64"/>
  <c r="Q12" i="64"/>
  <c r="Q11" i="64"/>
  <c r="Q10" i="64"/>
  <c r="Q9" i="64"/>
  <c r="Q8" i="64"/>
  <c r="Q7" i="64"/>
  <c r="Q6" i="64"/>
  <c r="J42" i="81" l="1"/>
  <c r="Q38" i="90"/>
  <c r="Q38" i="88"/>
  <c r="Q38" i="87"/>
  <c r="Q38" i="86"/>
  <c r="Q38" i="85"/>
  <c r="Q38" i="84"/>
  <c r="Q38" i="83"/>
  <c r="Q38" i="82"/>
  <c r="Q41" i="28"/>
  <c r="O41" i="80"/>
  <c r="Q42" i="81"/>
  <c r="R4" i="90"/>
  <c r="R4" i="83"/>
  <c r="Q38" i="81"/>
  <c r="Q38" i="89"/>
  <c r="R4" i="87"/>
  <c r="R4" i="85"/>
  <c r="R4" i="82"/>
  <c r="Q38" i="80"/>
  <c r="C42" i="81"/>
  <c r="O41" i="82" l="1"/>
  <c r="Q41" i="80"/>
  <c r="G22" i="49"/>
  <c r="O41" i="83" l="1"/>
  <c r="Q41" i="82"/>
  <c r="E119" i="62"/>
  <c r="E111" i="62"/>
  <c r="E101" i="62"/>
  <c r="E93" i="62"/>
  <c r="E88" i="62"/>
  <c r="E83" i="62"/>
  <c r="E74" i="62"/>
  <c r="E63" i="62"/>
  <c r="E49" i="62"/>
  <c r="E25" i="62"/>
  <c r="E19" i="62"/>
  <c r="E9" i="62"/>
  <c r="O41" i="84" l="1"/>
  <c r="Q41" i="83"/>
  <c r="E30" i="62"/>
  <c r="O41" i="85" l="1"/>
  <c r="Q41" i="84"/>
  <c r="C34" i="79"/>
  <c r="O41" i="86" l="1"/>
  <c r="Q41" i="85"/>
  <c r="H196" i="78"/>
  <c r="G196" i="78"/>
  <c r="F196" i="78"/>
  <c r="E196" i="78"/>
  <c r="D196" i="78"/>
  <c r="C196" i="78"/>
  <c r="H163" i="78"/>
  <c r="G163" i="78"/>
  <c r="F163" i="78"/>
  <c r="E163" i="78"/>
  <c r="D163" i="78"/>
  <c r="C163" i="78"/>
  <c r="H130" i="78"/>
  <c r="G130" i="78"/>
  <c r="F130" i="78"/>
  <c r="E130" i="78"/>
  <c r="D130" i="78"/>
  <c r="C130" i="78"/>
  <c r="H97" i="78"/>
  <c r="G97" i="78"/>
  <c r="F97" i="78"/>
  <c r="E97" i="78"/>
  <c r="D97" i="78"/>
  <c r="C97" i="78"/>
  <c r="H64" i="78"/>
  <c r="G64" i="78"/>
  <c r="F64" i="78"/>
  <c r="E64" i="78"/>
  <c r="D64" i="78"/>
  <c r="C64" i="78"/>
  <c r="H31" i="78"/>
  <c r="G31" i="78"/>
  <c r="F31" i="78"/>
  <c r="E31" i="78"/>
  <c r="D31" i="78"/>
  <c r="C31" i="78"/>
  <c r="O41" i="87" l="1"/>
  <c r="Q41" i="86"/>
  <c r="D57" i="49"/>
  <c r="D47" i="49"/>
  <c r="D37" i="49"/>
  <c r="O41" i="88" l="1"/>
  <c r="Q41" i="87"/>
  <c r="E70" i="62"/>
  <c r="C70" i="62"/>
  <c r="E54" i="62"/>
  <c r="E53" i="62" s="1"/>
  <c r="C54" i="62"/>
  <c r="E35" i="62"/>
  <c r="E34" i="62" s="1"/>
  <c r="O41" i="89" l="1"/>
  <c r="Q41" i="88"/>
  <c r="R41" i="88" s="1"/>
  <c r="D71" i="49"/>
  <c r="G71" i="49"/>
  <c r="G57" i="49"/>
  <c r="G47" i="49"/>
  <c r="G37" i="49"/>
  <c r="Q5" i="31"/>
  <c r="R5" i="31" s="1"/>
  <c r="Q11" i="31"/>
  <c r="R11" i="31" s="1"/>
  <c r="C119" i="62"/>
  <c r="C111" i="62"/>
  <c r="C101" i="62"/>
  <c r="C93" i="62"/>
  <c r="C88" i="62"/>
  <c r="C83" i="62"/>
  <c r="C74" i="62"/>
  <c r="C63" i="62"/>
  <c r="C49" i="62"/>
  <c r="C9" i="62"/>
  <c r="C19" i="62"/>
  <c r="C25" i="62"/>
  <c r="D1" i="28"/>
  <c r="Q6" i="31"/>
  <c r="R6" i="31" s="1"/>
  <c r="Q7" i="31"/>
  <c r="R7" i="31" s="1"/>
  <c r="Q8" i="31"/>
  <c r="R8" i="31" s="1"/>
  <c r="Q9" i="31"/>
  <c r="R9" i="31" s="1"/>
  <c r="Q10" i="31"/>
  <c r="R10" i="31" s="1"/>
  <c r="Q12" i="31"/>
  <c r="R12" i="31" s="1"/>
  <c r="Q13" i="31"/>
  <c r="R13" i="31" s="1"/>
  <c r="Q14" i="31"/>
  <c r="R14" i="31" s="1"/>
  <c r="Q15" i="31"/>
  <c r="R15" i="31" s="1"/>
  <c r="Q16" i="31"/>
  <c r="R16" i="31" s="1"/>
  <c r="B4" i="28"/>
  <c r="B40" i="28" s="1"/>
  <c r="B40" i="80" s="1"/>
  <c r="B40" i="82" s="1"/>
  <c r="C4" i="28"/>
  <c r="C40" i="28" s="1"/>
  <c r="D4" i="28"/>
  <c r="E4" i="28"/>
  <c r="E40" i="28" s="1"/>
  <c r="E40" i="80" s="1"/>
  <c r="E40" i="82" s="1"/>
  <c r="F4" i="28"/>
  <c r="F40" i="28" s="1"/>
  <c r="F40" i="80" s="1"/>
  <c r="F40" i="82" s="1"/>
  <c r="G4" i="28"/>
  <c r="G40" i="28" s="1"/>
  <c r="G40" i="80" s="1"/>
  <c r="G40" i="82" s="1"/>
  <c r="H4" i="28"/>
  <c r="H40" i="28" s="1"/>
  <c r="H40" i="80" s="1"/>
  <c r="H40" i="82" s="1"/>
  <c r="I4" i="28"/>
  <c r="I40" i="28" s="1"/>
  <c r="I40" i="80" s="1"/>
  <c r="I40" i="82" s="1"/>
  <c r="J4" i="28"/>
  <c r="J40" i="28" s="1"/>
  <c r="J40" i="80" s="1"/>
  <c r="J40" i="82" s="1"/>
  <c r="K4" i="28"/>
  <c r="K40" i="28" s="1"/>
  <c r="K40" i="80" s="1"/>
  <c r="K40" i="82" s="1"/>
  <c r="L4" i="28"/>
  <c r="L40" i="28" s="1"/>
  <c r="L40" i="80" s="1"/>
  <c r="L40" i="82" s="1"/>
  <c r="M4" i="28"/>
  <c r="M40" i="28" s="1"/>
  <c r="M40" i="80" s="1"/>
  <c r="M40" i="82" s="1"/>
  <c r="N4" i="28"/>
  <c r="N40" i="28" s="1"/>
  <c r="N40" i="80" s="1"/>
  <c r="N40" i="82" s="1"/>
  <c r="O4" i="28"/>
  <c r="P4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C17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B17" i="31"/>
  <c r="C35" i="62"/>
  <c r="C34" i="62" s="1"/>
  <c r="C53" i="62"/>
  <c r="G2" i="79" l="1"/>
  <c r="H2" i="79" s="1"/>
  <c r="O41" i="90"/>
  <c r="Q41" i="90" s="1"/>
  <c r="R41" i="90" s="1"/>
  <c r="Q41" i="89"/>
  <c r="R41" i="89" s="1"/>
  <c r="N42" i="82"/>
  <c r="N40" i="83"/>
  <c r="F42" i="82"/>
  <c r="F40" i="83"/>
  <c r="M40" i="83"/>
  <c r="M42" i="82"/>
  <c r="E40" i="83"/>
  <c r="E42" i="82"/>
  <c r="L40" i="83"/>
  <c r="L42" i="82"/>
  <c r="D38" i="28"/>
  <c r="D40" i="28"/>
  <c r="D40" i="80" s="1"/>
  <c r="D40" i="82" s="1"/>
  <c r="H40" i="83"/>
  <c r="H42" i="82"/>
  <c r="O38" i="28"/>
  <c r="O40" i="28"/>
  <c r="O40" i="80" s="1"/>
  <c r="O40" i="82" s="1"/>
  <c r="K42" i="82"/>
  <c r="K40" i="83"/>
  <c r="C40" i="80"/>
  <c r="P38" i="28"/>
  <c r="P40" i="28"/>
  <c r="P40" i="80" s="1"/>
  <c r="P40" i="82" s="1"/>
  <c r="J40" i="83"/>
  <c r="J42" i="82"/>
  <c r="B42" i="82"/>
  <c r="B40" i="83"/>
  <c r="G42" i="82"/>
  <c r="G40" i="83"/>
  <c r="I40" i="83"/>
  <c r="I42" i="82"/>
  <c r="N42" i="80"/>
  <c r="F42" i="80"/>
  <c r="J42" i="80"/>
  <c r="L38" i="28"/>
  <c r="B38" i="28"/>
  <c r="H38" i="28"/>
  <c r="J38" i="28"/>
  <c r="G38" i="28"/>
  <c r="Q37" i="64"/>
  <c r="C38" i="28"/>
  <c r="K38" i="28"/>
  <c r="D25" i="62"/>
  <c r="G6" i="79"/>
  <c r="C30" i="62"/>
  <c r="C4" i="62" s="1"/>
  <c r="E71" i="62"/>
  <c r="E69" i="62" s="1"/>
  <c r="E127" i="62" s="1"/>
  <c r="E5" i="62" s="1"/>
  <c r="C71" i="62"/>
  <c r="C69" i="62" s="1"/>
  <c r="G73" i="49"/>
  <c r="G74" i="49" s="1"/>
  <c r="E4" i="62"/>
  <c r="I38" i="28"/>
  <c r="M38" i="28"/>
  <c r="Q37" i="28"/>
  <c r="E38" i="28"/>
  <c r="R17" i="31"/>
  <c r="Q17" i="31"/>
  <c r="Q4" i="28"/>
  <c r="F38" i="28"/>
  <c r="N38" i="28"/>
  <c r="E5" i="79" l="1"/>
  <c r="G5" i="79" s="1"/>
  <c r="D19" i="62" s="1"/>
  <c r="D30" i="62" s="1"/>
  <c r="E6" i="62"/>
  <c r="J42" i="83"/>
  <c r="J40" i="84"/>
  <c r="E40" i="84"/>
  <c r="E42" i="83"/>
  <c r="P40" i="83"/>
  <c r="P42" i="82"/>
  <c r="I40" i="84"/>
  <c r="I42" i="83"/>
  <c r="H40" i="84"/>
  <c r="H42" i="83"/>
  <c r="M40" i="84"/>
  <c r="M42" i="83"/>
  <c r="O42" i="82"/>
  <c r="O40" i="83"/>
  <c r="C40" i="82"/>
  <c r="Q40" i="80"/>
  <c r="D40" i="83"/>
  <c r="D42" i="82"/>
  <c r="F42" i="83"/>
  <c r="F40" i="84"/>
  <c r="O42" i="80"/>
  <c r="G40" i="84"/>
  <c r="G42" i="83"/>
  <c r="Q40" i="28"/>
  <c r="B42" i="83"/>
  <c r="B40" i="84"/>
  <c r="K40" i="84"/>
  <c r="K42" i="83"/>
  <c r="N40" i="84"/>
  <c r="N42" i="83"/>
  <c r="L40" i="84"/>
  <c r="L42" i="83"/>
  <c r="H42" i="28"/>
  <c r="L42" i="80"/>
  <c r="K42" i="28"/>
  <c r="K42" i="80"/>
  <c r="H42" i="80"/>
  <c r="D42" i="80"/>
  <c r="G42" i="28"/>
  <c r="O42" i="28"/>
  <c r="D42" i="28"/>
  <c r="L42" i="28"/>
  <c r="R37" i="64"/>
  <c r="R37" i="28"/>
  <c r="J42" i="28"/>
  <c r="E42" i="28"/>
  <c r="C127" i="62"/>
  <c r="C5" i="62" s="1"/>
  <c r="C6" i="62" s="1"/>
  <c r="Q38" i="28"/>
  <c r="R4" i="28"/>
  <c r="N42" i="28"/>
  <c r="G7" i="79" l="1"/>
  <c r="E30" i="79" s="1"/>
  <c r="G30" i="79" s="1"/>
  <c r="D111" i="62" s="1"/>
  <c r="G40" i="85"/>
  <c r="G42" i="84"/>
  <c r="O40" i="84"/>
  <c r="O42" i="83"/>
  <c r="C40" i="83"/>
  <c r="Q40" i="82"/>
  <c r="Q42" i="82" s="1"/>
  <c r="C42" i="82"/>
  <c r="F40" i="85"/>
  <c r="F42" i="84"/>
  <c r="H40" i="85"/>
  <c r="H42" i="84"/>
  <c r="L42" i="84"/>
  <c r="L40" i="85"/>
  <c r="K40" i="85"/>
  <c r="K42" i="84"/>
  <c r="M40" i="85"/>
  <c r="M42" i="84"/>
  <c r="E40" i="85"/>
  <c r="E42" i="84"/>
  <c r="D42" i="83"/>
  <c r="D40" i="84"/>
  <c r="I40" i="85"/>
  <c r="I42" i="84"/>
  <c r="N40" i="85"/>
  <c r="N42" i="84"/>
  <c r="P40" i="84"/>
  <c r="P42" i="83"/>
  <c r="B40" i="85"/>
  <c r="B42" i="84"/>
  <c r="J42" i="84"/>
  <c r="J40" i="85"/>
  <c r="G42" i="80"/>
  <c r="P42" i="80"/>
  <c r="E42" i="80"/>
  <c r="P42" i="28"/>
  <c r="F42" i="28"/>
  <c r="E18" i="79" l="1"/>
  <c r="G18" i="79" s="1"/>
  <c r="D69" i="62" s="1"/>
  <c r="E28" i="79"/>
  <c r="G28" i="79" s="1"/>
  <c r="D101" i="62" s="1"/>
  <c r="E24" i="79"/>
  <c r="G24" i="79" s="1"/>
  <c r="D88" i="62" s="1"/>
  <c r="E10" i="79"/>
  <c r="G10" i="79" s="1"/>
  <c r="D34" i="62" s="1"/>
  <c r="E14" i="79"/>
  <c r="G14" i="79" s="1"/>
  <c r="D53" i="62" s="1"/>
  <c r="E16" i="79"/>
  <c r="G16" i="79" s="1"/>
  <c r="D63" i="62" s="1"/>
  <c r="E22" i="79"/>
  <c r="G22" i="79" s="1"/>
  <c r="D83" i="62" s="1"/>
  <c r="E20" i="79"/>
  <c r="G20" i="79" s="1"/>
  <c r="D74" i="62" s="1"/>
  <c r="E26" i="79"/>
  <c r="G26" i="79" s="1"/>
  <c r="D93" i="62" s="1"/>
  <c r="H7" i="79"/>
  <c r="E12" i="79"/>
  <c r="G12" i="79" s="1"/>
  <c r="D49" i="62" s="1"/>
  <c r="M40" i="86"/>
  <c r="M42" i="85"/>
  <c r="J40" i="86"/>
  <c r="J42" i="85"/>
  <c r="K40" i="86"/>
  <c r="K42" i="85"/>
  <c r="F40" i="86"/>
  <c r="F42" i="85"/>
  <c r="C40" i="84"/>
  <c r="C42" i="83"/>
  <c r="Q40" i="83"/>
  <c r="Q42" i="83" s="1"/>
  <c r="B40" i="86"/>
  <c r="B42" i="85"/>
  <c r="L42" i="85"/>
  <c r="L40" i="86"/>
  <c r="N42" i="85"/>
  <c r="N40" i="86"/>
  <c r="I40" i="86"/>
  <c r="I42" i="85"/>
  <c r="D40" i="85"/>
  <c r="D42" i="84"/>
  <c r="O40" i="85"/>
  <c r="O42" i="84"/>
  <c r="P40" i="85"/>
  <c r="P42" i="84"/>
  <c r="E42" i="85"/>
  <c r="E40" i="86"/>
  <c r="H40" i="86"/>
  <c r="H42" i="85"/>
  <c r="G40" i="86"/>
  <c r="G42" i="85"/>
  <c r="I42" i="80"/>
  <c r="B42" i="80"/>
  <c r="M42" i="28"/>
  <c r="M42" i="80"/>
  <c r="I42" i="28"/>
  <c r="D127" i="62" l="1"/>
  <c r="G35" i="79"/>
  <c r="H35" i="79" s="1"/>
  <c r="F40" i="87"/>
  <c r="F42" i="86"/>
  <c r="K40" i="87"/>
  <c r="K42" i="86"/>
  <c r="P42" i="85"/>
  <c r="P40" i="86"/>
  <c r="G40" i="87"/>
  <c r="G42" i="86"/>
  <c r="D40" i="86"/>
  <c r="D42" i="85"/>
  <c r="J40" i="87"/>
  <c r="J42" i="86"/>
  <c r="O40" i="86"/>
  <c r="O42" i="85"/>
  <c r="H40" i="87"/>
  <c r="H42" i="86"/>
  <c r="E40" i="87"/>
  <c r="E42" i="86"/>
  <c r="L40" i="87"/>
  <c r="L42" i="86"/>
  <c r="B40" i="87"/>
  <c r="B42" i="86"/>
  <c r="I40" i="87"/>
  <c r="I42" i="86"/>
  <c r="N42" i="86"/>
  <c r="N40" i="87"/>
  <c r="C40" i="85"/>
  <c r="C42" i="84"/>
  <c r="Q40" i="84"/>
  <c r="Q42" i="84" s="1"/>
  <c r="M42" i="86"/>
  <c r="M40" i="87"/>
  <c r="C42" i="80"/>
  <c r="B42" i="28"/>
  <c r="C42" i="28"/>
  <c r="Q42" i="80"/>
  <c r="M40" i="88" l="1"/>
  <c r="M42" i="87"/>
  <c r="G40" i="88"/>
  <c r="G42" i="87"/>
  <c r="O40" i="87"/>
  <c r="O42" i="86"/>
  <c r="I40" i="88"/>
  <c r="I42" i="87"/>
  <c r="P42" i="86"/>
  <c r="P40" i="87"/>
  <c r="L42" i="87"/>
  <c r="L40" i="88"/>
  <c r="K40" i="88"/>
  <c r="K42" i="87"/>
  <c r="C40" i="86"/>
  <c r="C42" i="85"/>
  <c r="Q40" i="85"/>
  <c r="Q42" i="85" s="1"/>
  <c r="N40" i="88"/>
  <c r="N42" i="87"/>
  <c r="H40" i="88"/>
  <c r="H42" i="87"/>
  <c r="B40" i="88"/>
  <c r="B42" i="87"/>
  <c r="J42" i="87"/>
  <c r="J40" i="88"/>
  <c r="E42" i="87"/>
  <c r="E40" i="88"/>
  <c r="D40" i="87"/>
  <c r="D42" i="86"/>
  <c r="F40" i="88"/>
  <c r="F42" i="87"/>
  <c r="Q42" i="28"/>
  <c r="I40" i="89" l="1"/>
  <c r="I42" i="88"/>
  <c r="D40" i="88"/>
  <c r="D42" i="87"/>
  <c r="C40" i="87"/>
  <c r="C42" i="86"/>
  <c r="Q40" i="86"/>
  <c r="Q42" i="86" s="1"/>
  <c r="F40" i="89"/>
  <c r="F42" i="88"/>
  <c r="K40" i="89"/>
  <c r="K42" i="88"/>
  <c r="E42" i="88"/>
  <c r="E40" i="89"/>
  <c r="G40" i="89"/>
  <c r="G42" i="88"/>
  <c r="H42" i="88"/>
  <c r="H40" i="89"/>
  <c r="N42" i="88"/>
  <c r="N40" i="89"/>
  <c r="P42" i="87"/>
  <c r="P40" i="88"/>
  <c r="B40" i="89"/>
  <c r="B42" i="88"/>
  <c r="O40" i="88"/>
  <c r="O42" i="87"/>
  <c r="L40" i="89"/>
  <c r="L42" i="88"/>
  <c r="J42" i="88"/>
  <c r="J40" i="89"/>
  <c r="M42" i="88"/>
  <c r="M40" i="89"/>
  <c r="O40" i="89" l="1"/>
  <c r="O42" i="88"/>
  <c r="M42" i="89"/>
  <c r="M40" i="90"/>
  <c r="M42" i="90" s="1"/>
  <c r="G40" i="90"/>
  <c r="G42" i="90" s="1"/>
  <c r="G42" i="89"/>
  <c r="C40" i="88"/>
  <c r="C42" i="87"/>
  <c r="Q40" i="87"/>
  <c r="Q42" i="87" s="1"/>
  <c r="J40" i="90"/>
  <c r="J42" i="90" s="1"/>
  <c r="J42" i="89"/>
  <c r="E40" i="90"/>
  <c r="E42" i="90" s="1"/>
  <c r="E42" i="89"/>
  <c r="N42" i="89"/>
  <c r="N40" i="90"/>
  <c r="N42" i="90" s="1"/>
  <c r="P40" i="89"/>
  <c r="P42" i="88"/>
  <c r="D42" i="88"/>
  <c r="D40" i="89"/>
  <c r="L40" i="90"/>
  <c r="L42" i="90" s="1"/>
  <c r="L42" i="89"/>
  <c r="K40" i="90"/>
  <c r="K42" i="90" s="1"/>
  <c r="K42" i="89"/>
  <c r="F40" i="90"/>
  <c r="F42" i="90" s="1"/>
  <c r="F42" i="89"/>
  <c r="B40" i="90"/>
  <c r="B42" i="90" s="1"/>
  <c r="B42" i="89"/>
  <c r="H40" i="90"/>
  <c r="H42" i="90" s="1"/>
  <c r="H42" i="89"/>
  <c r="I40" i="90"/>
  <c r="I42" i="90" s="1"/>
  <c r="I42" i="89"/>
  <c r="O40" i="90" l="1"/>
  <c r="O42" i="90" s="1"/>
  <c r="O42" i="89"/>
  <c r="C40" i="89"/>
  <c r="C42" i="88"/>
  <c r="Q40" i="88"/>
  <c r="Q42" i="88" s="1"/>
  <c r="P40" i="90"/>
  <c r="P42" i="90" s="1"/>
  <c r="P42" i="89"/>
  <c r="D40" i="90"/>
  <c r="D42" i="90" s="1"/>
  <c r="D42" i="89"/>
  <c r="C40" i="90" l="1"/>
  <c r="C42" i="89"/>
  <c r="Q40" i="89"/>
  <c r="Q42" i="89" s="1"/>
  <c r="C42" i="90" l="1"/>
  <c r="Q40" i="90"/>
  <c r="Q42" i="9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4" authorId="0" shapeId="0" xr:uid="{D7990AFF-3712-4D01-B76F-E47EE8847333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4" authorId="0" shapeId="0" xr:uid="{1116AFBC-7E5A-4801-BFAF-20F09257058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91D8D379-9F1D-4D81-9643-827C49948B6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7B0715A6-16F7-492E-BEAB-998E1777073F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4" authorId="0" shapeId="0" xr:uid="{7CE56B04-0CAD-4E24-96D5-E146A08BEF3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8D62C786-84B1-48F9-9D18-0A31BC6CD05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4" authorId="0" shapeId="0" xr:uid="{39960406-1077-4D5A-A808-83AC3554D2A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3F9B3293-5CCA-455E-991B-F4DC4E523B8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4" authorId="0" shapeId="0" xr:uid="{0F1C89E8-1335-4DF1-A6E7-C08C508F0D8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4" authorId="0" shapeId="0" xr:uid="{44A108B9-2E0B-4954-A6A3-874AB12368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4" authorId="0" shapeId="0" xr:uid="{4D541D8C-74F6-4378-B772-44CD8D1D4CC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243401C-C60D-43F8-B64F-3C54CBB57A0E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HSA/FSA Contributions</t>
        </r>
      </text>
    </comment>
    <comment ref="N4" authorId="0" shapeId="0" xr:uid="{530230E6-8568-4D40-A012-9FB63CAAD5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4" authorId="0" shapeId="0" xr:uid="{784261E2-10A2-4D41-8380-8268602B016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B0DBCF85-0B14-4F14-8643-FDF9885C46D3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F5B35AB-55E0-40B0-A309-FD96A0BC92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C70D6C6-512B-400F-AC25-55212B0337E0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66981F55-96C7-495D-9049-8CBD35B9395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BD568409-5359-4A31-99AE-284A061D86DE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6CE16FB-E32F-448F-BEA0-AB9A5C30AE3F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A3AAC627-0778-4B13-8234-BCA95AD8CF9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AEE8556-8316-476F-9E71-EB4D3BEABB5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0CB8ACA-FC1C-408D-BC11-7BFCD2600033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5066D1D-F330-438E-8AA9-A9690081A85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16598BA-3EC1-422C-ABE4-CEB25F28E06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E0947F83-F3AA-4BAB-ACC8-487FA0C4B762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F702DD3-7115-45ED-B05B-C680391730E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1573E2B7-1A57-4257-B08F-8D3C727AEE8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A90FDE6-31FE-490F-BCB7-0D6FE76587AF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43BDB476-8183-4BA4-8A5A-57A1CBC0119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1AEB48F6-CC12-43FE-92FD-37027DA4631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214B8DC7-E7E9-4BBB-AD98-ED028F117A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2CB2596-FDCE-4F8A-ADF6-92429215C7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205B0497-6535-4936-A3D4-D7EC3117C1E4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BD2C63-8953-4AAE-87EC-9FA4A3F08159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AA5340E-BC71-4924-A263-4E3F4F4F277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6B6BC7B-0C7D-44D2-AE66-552DAFF65FD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B24753E-FAF8-41B2-B55D-4F3B37FE931F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5079AF5-74F1-4F44-8126-C376AE785C2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12AF8DF9-B058-4ECC-842E-864DF17ED070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6CDDBBE-87D5-46A2-8FA5-B0180BBEFB47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C636CEE-1DC0-41CB-A609-3D6D44CECAC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AC2D411-313C-4D74-B6FB-1F79A8C4BCFA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4248FF2D-3E0C-4C30-928B-16154B2C32DD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49BE62E-0970-4E63-95A5-5C7579DBEF7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  <author>Microsoft Office User</author>
  </authors>
  <commentList>
    <comment ref="B3" authorId="0" shapeId="0" xr:uid="{7B589CF9-CBA6-4C3C-B2EB-8B3EF262543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4B20984B-C866-44C2-8CCE-E74938D2710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ACEB5EF-178C-496F-A926-00BE56EBA8C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EA91DC76-913B-40C7-AD52-659FAC9C4CB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59ACBDE-747B-419F-BA18-E3D60C76AEE5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28B8E07-3933-4B31-A25A-969FECA2F250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4CA84DD-6904-4E48-BC93-032289DF4B9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2F566-AFFE-4DDF-9CA3-361386D3961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B408C3BE-AD64-4A2F-B474-F5DF9751A83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6E56F47-88B7-4809-9314-2C12FC69F391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89BD472-149D-441E-A9FA-8708117B0749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08EC4F6-DDAB-43C4-8E27-5085E947D562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FD33265-AA86-4E07-9465-EED12225DB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B25994CF-F282-4675-80A9-2F1755B91990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82870D01-2694-40C5-9420-BD9CF03F7174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  <comment ref="H6" authorId="1" shapeId="0" xr:uid="{6BD1F00D-2B5C-1F46-A839-3869FFC36645}">
      <text>
        <r>
          <rPr>
            <b/>
            <sz val="10"/>
            <color rgb="FF000000"/>
            <rFont val="Tahoma"/>
            <family val="2"/>
          </rPr>
          <t>Health insurance (Keystone Healthplan east)</t>
        </r>
      </text>
    </comment>
    <comment ref="N6" authorId="1" shapeId="0" xr:uid="{B498970D-CC87-0642-B6C6-4EA9E5B09498}">
      <text>
        <r>
          <rPr>
            <b/>
            <sz val="10"/>
            <color rgb="FF000000"/>
            <rFont val="Tahoma"/>
            <family val="2"/>
          </rPr>
          <t>Ulta makeup (several months worth)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J7" authorId="1" shapeId="0" xr:uid="{B6657BAE-9EA5-E643-9F02-05E6E18CC4B5}">
      <text>
        <r>
          <rPr>
            <b/>
            <sz val="10"/>
            <color rgb="FF000000"/>
            <rFont val="Tahoma"/>
            <family val="2"/>
          </rPr>
          <t>Corner Bakery lunch and coffee</t>
        </r>
      </text>
    </comment>
    <comment ref="M7" authorId="1" shapeId="0" xr:uid="{A9044CEE-5BA8-4640-BC32-47BEE8684F75}">
      <text>
        <r>
          <rPr>
            <sz val="10"/>
            <color rgb="FF000000"/>
            <rFont val="Tahoma"/>
            <family val="2"/>
          </rPr>
          <t>Co-pay to see my primary dr</t>
        </r>
      </text>
    </comment>
    <comment ref="N7" authorId="1" shapeId="0" xr:uid="{ACB8498A-8A6D-784F-908E-895EB85F2D86}">
      <text>
        <r>
          <rPr>
            <b/>
            <sz val="10"/>
            <color rgb="FF000000"/>
            <rFont val="Tahoma"/>
            <family val="2"/>
          </rPr>
          <t>Staples office supplies</t>
        </r>
      </text>
    </comment>
    <comment ref="M8" authorId="1" shapeId="0" xr:uid="{E982D645-D44F-5B47-9BC1-C5DEA0E7BB45}">
      <text>
        <r>
          <rPr>
            <b/>
            <sz val="10"/>
            <color rgb="FF000000"/>
            <rFont val="Tahoma"/>
            <family val="2"/>
          </rPr>
          <t>PT copay</t>
        </r>
      </text>
    </comment>
    <comment ref="N9" authorId="1" shapeId="0" xr:uid="{FDEDE04F-0788-6446-8F79-2183435DEB15}">
      <text>
        <r>
          <rPr>
            <b/>
            <sz val="10"/>
            <color rgb="FF000000"/>
            <rFont val="Tahoma"/>
            <family val="2"/>
          </rPr>
          <t>Gift for Becky's birthday (toaster oven)</t>
        </r>
      </text>
    </comment>
    <comment ref="G10" authorId="1" shapeId="0" xr:uid="{D6CAB0C5-EDD0-4248-896D-32DE24439931}">
      <text>
        <r>
          <rPr>
            <b/>
            <sz val="10"/>
            <color rgb="FF000000"/>
            <rFont val="Tahoma"/>
            <family val="2"/>
          </rPr>
          <t>gas</t>
        </r>
      </text>
    </comment>
    <comment ref="M11" authorId="1" shapeId="0" xr:uid="{849692F7-5952-774C-89C1-292EB15EDDAD}">
      <text>
        <r>
          <rPr>
            <b/>
            <sz val="10"/>
            <color rgb="FF000000"/>
            <rFont val="Tahoma"/>
            <family val="2"/>
          </rPr>
          <t>PT copay and exercise band</t>
        </r>
      </text>
    </comment>
    <comment ref="J14" authorId="1" shapeId="0" xr:uid="{61FD790D-CF90-B347-97B7-AF3389019D74}">
      <text>
        <r>
          <rPr>
            <b/>
            <sz val="10"/>
            <color rgb="FF000000"/>
            <rFont val="Tahoma"/>
            <family val="2"/>
          </rPr>
          <t>Brunch with friend from Canada (Karen)</t>
        </r>
      </text>
    </comment>
    <comment ref="N14" authorId="1" shapeId="0" xr:uid="{85825433-83A8-6D40-8A65-7B5C85B1ED01}">
      <text>
        <r>
          <rPr>
            <b/>
            <sz val="10"/>
            <color rgb="FF000000"/>
            <rFont val="Tahoma"/>
            <family val="2"/>
          </rPr>
          <t>Walmart: items for family; flowers</t>
        </r>
      </text>
    </comment>
    <comment ref="G15" authorId="1" shapeId="0" xr:uid="{30F571A0-98B1-3940-BD08-666D82CD6C5F}">
      <text>
        <r>
          <rPr>
            <b/>
            <sz val="10"/>
            <color rgb="FF000000"/>
            <rFont val="Tahoma"/>
            <family val="2"/>
          </rPr>
          <t>Gas</t>
        </r>
      </text>
    </comment>
    <comment ref="J15" authorId="1" shapeId="0" xr:uid="{B69C5E10-414C-CB48-8996-0E4F88CC198F}">
      <text>
        <r>
          <rPr>
            <b/>
            <sz val="10"/>
            <color rgb="FF000000"/>
            <rFont val="Tahoma"/>
            <family val="2"/>
          </rPr>
          <t>Amazon Prime  renewal (I never use this, just didn't cancel my free subscription in time...)</t>
        </r>
      </text>
    </comment>
    <comment ref="M15" authorId="1" shapeId="0" xr:uid="{FA3B53F3-FB0A-F642-AF06-71522B16060B}">
      <text>
        <r>
          <rPr>
            <b/>
            <sz val="10"/>
            <color rgb="FF000000"/>
            <rFont val="Tahoma"/>
            <family val="2"/>
          </rPr>
          <t>PT copay</t>
        </r>
      </text>
    </comment>
    <comment ref="N15" authorId="1" shapeId="0" xr:uid="{DF47344C-A07E-174F-B70B-8B08C71BA1A3}">
      <text>
        <r>
          <rPr>
            <b/>
            <sz val="10"/>
            <color rgb="FF000000"/>
            <rFont val="Tahoma"/>
            <family val="2"/>
          </rPr>
          <t>food for birthday party</t>
        </r>
      </text>
    </comment>
    <comment ref="J16" authorId="1" shapeId="0" xr:uid="{58356C49-65F6-9446-BFDE-2612BE3FE7D2}">
      <text>
        <r>
          <rPr>
            <b/>
            <sz val="10"/>
            <color rgb="FF000000"/>
            <rFont val="Tahoma"/>
            <family val="2"/>
          </rPr>
          <t>"ministry" brunch with friend from Canada</t>
        </r>
      </text>
    </comment>
    <comment ref="M17" authorId="1" shapeId="0" xr:uid="{D0F15BCE-4DE3-1446-8AB1-776EF9C0E874}">
      <text>
        <r>
          <rPr>
            <b/>
            <sz val="10"/>
            <color rgb="FF000000"/>
            <rFont val="Tahoma"/>
            <family val="2"/>
          </rPr>
          <t>PT copay</t>
        </r>
      </text>
    </comment>
    <comment ref="F18" authorId="1" shapeId="0" xr:uid="{64A1DC1E-8D05-4F4C-A03E-87C766C79FF6}">
      <text>
        <r>
          <rPr>
            <b/>
            <sz val="10"/>
            <color rgb="FF000000"/>
            <rFont val="Tahoma"/>
            <family val="2"/>
          </rPr>
          <t>$75 of this is protein powder (at least a month's worth)</t>
        </r>
      </text>
    </comment>
    <comment ref="M18" authorId="1" shapeId="0" xr:uid="{F2BACEBF-C66F-9948-910E-C8A87A1ACFEC}">
      <text>
        <r>
          <rPr>
            <b/>
            <sz val="10"/>
            <color rgb="FF000000"/>
            <rFont val="Tahoma"/>
            <family val="2"/>
          </rPr>
          <t>Specialized blood test</t>
        </r>
      </text>
    </comment>
    <comment ref="N20" authorId="1" shapeId="0" xr:uid="{A2282852-3D7B-3942-91BA-E5C613B4B491}">
      <text>
        <r>
          <rPr>
            <b/>
            <sz val="10"/>
            <color rgb="FF000000"/>
            <rFont val="Tahoma"/>
            <family val="2"/>
          </rPr>
          <t>Amy birthday gift</t>
        </r>
      </text>
    </comment>
    <comment ref="G21" authorId="1" shapeId="0" xr:uid="{F600868F-E9A9-C54B-9595-6D0A5EC12813}">
      <text>
        <r>
          <rPr>
            <b/>
            <sz val="10"/>
            <color rgb="FF000000"/>
            <rFont val="Tahoma"/>
            <family val="2"/>
          </rPr>
          <t>gas</t>
        </r>
      </text>
    </comment>
    <comment ref="M21" authorId="1" shapeId="0" xr:uid="{108C3C3E-DEFE-FB4E-A7DE-0046B7553A53}">
      <text>
        <r>
          <rPr>
            <b/>
            <sz val="10"/>
            <color rgb="FF000000"/>
            <rFont val="Tahoma"/>
            <family val="2"/>
          </rPr>
          <t>PT copay</t>
        </r>
      </text>
    </comment>
    <comment ref="N21" authorId="1" shapeId="0" xr:uid="{7C9848A6-96BD-C34D-B797-68B4882290BB}">
      <text>
        <r>
          <rPr>
            <b/>
            <sz val="10"/>
            <color rgb="FF000000"/>
            <rFont val="Tahoma"/>
            <family val="2"/>
          </rPr>
          <t>Payment to Steph for Ellie/Avery Christmas and Birthday gifts</t>
        </r>
      </text>
    </comment>
    <comment ref="N23" authorId="1" shapeId="0" xr:uid="{BCBB82AC-4FF1-564D-9071-4B5C84CCDD57}">
      <text>
        <r>
          <rPr>
            <b/>
            <sz val="10"/>
            <color rgb="FF000000"/>
            <rFont val="Tahoma"/>
            <family val="2"/>
          </rPr>
          <t>flowers for mom's birthday</t>
        </r>
      </text>
    </comment>
    <comment ref="M24" authorId="1" shapeId="0" xr:uid="{69C0EFFB-D83E-6F42-A827-35D95B1BFA10}">
      <text>
        <r>
          <rPr>
            <b/>
            <sz val="10"/>
            <color rgb="FF000000"/>
            <rFont val="Tahoma"/>
            <family val="2"/>
          </rPr>
          <t>PT copay</t>
        </r>
      </text>
    </comment>
    <comment ref="G25" authorId="1" shapeId="0" xr:uid="{119DDFCF-DA29-6B44-9865-4846DCB15215}">
      <text>
        <r>
          <rPr>
            <b/>
            <sz val="10"/>
            <color rgb="FF000000"/>
            <rFont val="Tahoma"/>
            <family val="2"/>
          </rPr>
          <t>Car repair</t>
        </r>
      </text>
    </comment>
    <comment ref="J25" authorId="1" shapeId="0" xr:uid="{8E6BD9B0-45E8-A74D-B633-7E897ADB5BCC}">
      <text>
        <r>
          <rPr>
            <b/>
            <sz val="10"/>
            <color rgb="FF000000"/>
            <rFont val="Tahoma"/>
            <family val="2"/>
          </rPr>
          <t>breakfast at Panera</t>
        </r>
      </text>
    </comment>
    <comment ref="K25" authorId="1" shapeId="0" xr:uid="{C0A985C5-A539-1147-8DC2-44D701D15273}">
      <text>
        <r>
          <rPr>
            <b/>
            <sz val="10"/>
            <color rgb="FF000000"/>
            <rFont val="Tahoma"/>
            <family val="2"/>
          </rPr>
          <t>Jacket from Sam's club</t>
        </r>
      </text>
    </comment>
    <comment ref="M25" authorId="1" shapeId="0" xr:uid="{88FEA008-ADC3-DF4D-B8DD-1844FBEC5095}">
      <text>
        <r>
          <rPr>
            <b/>
            <sz val="10"/>
            <color rgb="FF000000"/>
            <rFont val="Tahoma"/>
            <family val="2"/>
          </rPr>
          <t>Pilates instruction (10 sessions)</t>
        </r>
      </text>
    </comment>
    <comment ref="N25" authorId="1" shapeId="0" xr:uid="{CB72D836-F1B1-5441-AEA0-4BE43F738329}">
      <text>
        <r>
          <rPr>
            <b/>
            <sz val="10"/>
            <color rgb="FF000000"/>
            <rFont val="Tahoma"/>
            <family val="2"/>
          </rPr>
          <t>groceries for Becky</t>
        </r>
      </text>
    </comment>
    <comment ref="N26" authorId="1" shapeId="0" xr:uid="{9233E6DD-D2DA-5044-8648-682ED5D5A7AC}">
      <text>
        <r>
          <rPr>
            <b/>
            <sz val="10"/>
            <color rgb="FF000000"/>
            <rFont val="Tahoma"/>
            <family val="2"/>
          </rPr>
          <t>cash back + pizzas for Becky's dinner</t>
        </r>
      </text>
    </comment>
    <comment ref="N27" authorId="1" shapeId="0" xr:uid="{D50C4F80-C5C7-A74B-9CFD-E2EBB794B494}">
      <text>
        <r>
          <rPr>
            <b/>
            <sz val="10"/>
            <color rgb="FF000000"/>
            <rFont val="Tahoma"/>
            <family val="2"/>
          </rPr>
          <t>Gift for mom</t>
        </r>
      </text>
    </comment>
    <comment ref="M28" authorId="1" shapeId="0" xr:uid="{70016457-1822-1642-B3DF-A1C2065544C8}">
      <text>
        <r>
          <rPr>
            <b/>
            <sz val="10"/>
            <color rgb="FF000000"/>
            <rFont val="Tahoma"/>
            <family val="2"/>
          </rPr>
          <t>PT copay</t>
        </r>
      </text>
    </comment>
    <comment ref="N28" authorId="1" shapeId="0" xr:uid="{CE95E8D2-DC34-2E4A-8FA3-B39C337EE659}">
      <text>
        <r>
          <rPr>
            <b/>
            <sz val="10"/>
            <color rgb="FF000000"/>
            <rFont val="Tahoma"/>
            <family val="2"/>
          </rPr>
          <t>Dinner out for mom</t>
        </r>
      </text>
    </comment>
    <comment ref="C29" authorId="1" shapeId="0" xr:uid="{69CD4152-83A1-6B46-853A-5A3BAD271058}">
      <text>
        <r>
          <rPr>
            <b/>
            <sz val="10"/>
            <color rgb="FF000000"/>
            <rFont val="Tahoma"/>
            <family val="2"/>
          </rPr>
          <t>Food for bible study</t>
        </r>
      </text>
    </comment>
    <comment ref="G29" authorId="1" shapeId="0" xr:uid="{BBFC00E4-FA6E-2B43-9EAF-575C88B53135}">
      <text>
        <r>
          <rPr>
            <b/>
            <sz val="10"/>
            <color rgb="FF000000"/>
            <rFont val="Tahoma"/>
            <family val="2"/>
          </rPr>
          <t>Gas</t>
        </r>
      </text>
    </comment>
    <comment ref="E37" authorId="1" shapeId="0" xr:uid="{3DD3B37B-40E6-074D-8BE3-02A4E5F37FC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093CB8F6-85FB-45E9-815C-2993FA6A7FA8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FC51B27B-B19E-492C-883B-3E3BD684E5B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43E5A4F-65C5-45A8-A89E-1E668D6C8FA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4BBFF84E-70C3-47D8-AC4E-34347CF6017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75880EBA-43EF-4D8B-A093-758044E51D2A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B8CDD46E-5044-4F47-BD91-870970B7D0D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35CF0207-C482-43D9-B89C-D3FA64165352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4399DA0A-2EE0-4D29-918A-AFC71C91CD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C7089896-0CA5-44BA-A072-15B092F455B9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D78C9D4-7008-4E85-8C52-3A0149EFE4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6C1A1353-0379-456A-BD2D-2B4376E0673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26988AF-EA2B-4D7A-B253-5D796D58622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3418B315-4162-4793-816E-840E008BE70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89D811BD-CD4E-434C-AA58-DF6C24F557E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9763BCC6-1F8E-421D-92DA-7207E230B4E1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A089255-FF32-4918-B9AA-ADCB6967AE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C32E5AF-0883-4370-9D2A-2302A37B23C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00788F2-805F-4936-99E5-8540A6CA60F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3BF28A7-1D76-4541-BBE8-36CBF9121713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61B4B34-8959-4F27-973D-632A09012A4C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1BCFD9E-F696-494E-8030-8090BB8DEFF8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D3F2361E-0641-4056-9BDD-71F69C78D57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DD09202F-1178-4091-AB38-2972747AE348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5471971-004B-4424-8590-FF8328FB76C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CC3AD0B8-76B0-48C3-A0BD-F5FD9068DA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AFBFD6F-1B30-4305-B4D2-D1714291F8AF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84232DB-1BEF-4581-BD0C-BD09BFDD4421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F1A5CAF0-A79F-4716-BB84-7BBBED4402E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08197E74-821A-4608-97C7-A1CB3A8D8BF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0296211-AF7A-44D4-B8DB-F84704435D2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88F6692-0DB9-4A3C-84FA-B02BB30A933D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028EF26-243B-4AD2-8114-875DABB4C2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EA750DDD-B26B-4C9D-87D5-ABF7DBCE86FB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EA2CF32-7E93-49B0-B0E4-2A3BCB00FB0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321DA3D-45E9-4CD4-964C-99C772B09AD0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2429800B-9268-4478-B1BC-38BAAD0D94F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CFDCAC21-5EBC-473B-8C43-A8B909E686FC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06549DF-A921-45E8-BCF8-67F2FCEE60A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A33EDDDF-9274-4CA5-BC51-FC94F841B33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64299F65-8C67-4B05-A708-C3AB912D156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F6DF6BC-AC70-48B5-8D18-18DEB280798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343A869-3122-481E-849D-E1BF2DB0068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</text>
    </comment>
    <comment ref="N3" authorId="0" shapeId="0" xr:uid="{3B548505-C9DB-4DDA-B4CE-D08C15E2FD55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15E3A754-66BB-46AF-9D9C-9FC9E2C748C5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2176C209-E0F7-43E2-B16D-E11B9D012C6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E8FF695F-8841-4C9E-8ACE-F0B0B50A0E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3F209D2-1812-43B7-ADCB-B7F9CD73FFC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6C4AC97-8708-4A87-8D66-B369455C64BA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AA7D2C8B-34E9-45D7-9186-7CF81AC8CDF7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0042808-F555-4A40-8721-DA736937A17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4D0CF49-3B00-4BAD-BCC3-7F4E6DFDC4F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F5EE844-CC09-4DAC-B8D0-567CB5F48D9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6E92C01-B423-47B9-B7B7-46024ACD789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A08BA03-0AC7-47B9-B6DC-510898C4CC56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DE2F5FF7-2C9D-4EA2-916A-79BD47A734A2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AE78EF9F-0ED3-440B-84D7-A1323202AFB6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B5BA711-8824-4947-8DCB-E8FEC88E729F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B3524104-9FCF-49A7-931F-C730E12DEDC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F279AB3-DD15-411A-9B16-3CE6915C3DF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F398833-4F67-4E10-A811-8B6301EE51A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8878167-A683-4E4B-8374-D7A00230FF8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B8DCEB87-08A2-4C84-BB9C-E92E3CE1B66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8B1A574-4356-4964-850D-2726A95D0E66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1A5A19E-F280-47E1-AB70-707C68BFEC8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DC59EFB-D366-445D-B8FC-4084967FBBF2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87102673-75F0-44AA-B202-6184C17BFCC2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6A99F64-16D5-4A77-AD21-BF8B18DC897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F989A-8CC6-4F5A-9C95-3832D9330FC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6CA02A11-2566-4C2E-8C7E-A5291CF6039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C5B6D46-235B-49BD-9D40-E48E405F388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05898336-D0AE-4538-88EA-0D23E7F3310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FF680E6-0DAA-4AD9-A5E6-555FA542E5A3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E0310CA4-F40B-4CD1-B171-3A3CAE8EBF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63AA27F6-2BE3-41EE-A30D-A462C25B3AAB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2603B2C-B062-4A54-AD26-3A6302DB75B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0D57A79-879B-46A8-89B9-FCECC6B70C7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711164E1-633C-48A7-8122-AB5F8A0A1EE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F88A319C-D6BC-4EE2-88D0-FBA5C81222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05E4E8E-7EDB-40E6-906F-0CCEB44CA53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97D620E2-5FF9-409F-A6EC-6AA49B9F2127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FECC330C-09EB-4DFB-A089-68D24EE7448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F8EDEFC-460C-43E4-B705-587143B78B4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1A876F27-07F6-4115-866F-A011D844C67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45C8E5D5-131C-4B4A-9173-AF568FE236C2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06055FB5-B63B-42D6-B284-6CA7B85743E6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FC8C0DD-EE04-4E07-B552-2DC90E8287E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0C92BF1-E231-45F6-BD8B-183A032D7AF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828E0EF5-8C69-4DA7-8D99-239C2A1393A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9D4122B-2055-4738-93C5-9BA74C0D15B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6A54209D-B339-4B39-8C0D-5BF77D1B164B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976AADF6-EC9E-45F1-B3C1-1849BFD7E98F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A5E9AC83-5B98-4B14-A865-1C2708F3093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999CFF6E-282D-4A26-9985-B56697A5CF0C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60DA202-9CE8-4E08-BA62-BF68A916087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47DC726-7159-4D32-AE4A-36EA11982F6D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7B5A8AE9-0B3F-4127-B42E-F70B573C98EC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07DD206-140A-49DF-B130-79B01C7E487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BB5B61E-AFCA-4117-9E2B-B0886D596C5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98061EA8-6B72-4EDD-8C74-E0A2B56B673E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BEAB5488-5F34-45AF-95B4-BDD949BBA7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C7E01B57-1587-4A71-83A7-02AC94CE0630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970267C-868E-4F02-95F4-6BAB2662F7F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07EE9D9-98FA-4419-853F-1492E6AE7B80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302826D3-82F3-4FA5-B592-BDA95F20098A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C85415D-7C10-4C12-9B9B-A4BBBD939C7E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1B371E3-7D40-4DB4-BDC8-F847F2FC570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01F3C8D9-B572-4B87-B4EB-F6B5D6838D41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8F2B1C03-027D-4118-806B-DC03A10B573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31451377-50AF-4C63-AFB8-21031C5A6720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80A91FC-C460-4760-A421-E600506DCC5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35917049-E508-47CB-89B8-17125236A30D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B5C781D-9FD2-4B3B-AD66-0EEDD6BFCD90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290E637-901A-4165-AF97-B504D2EDC5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6EB2427-A8C7-4316-92AB-0FFC8484766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992D2835-A268-468B-BA6E-A0EE124391D7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4C914C82-3BB6-4A17-BC2C-53954D5BC22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54AD447-C58B-4C64-BB36-F5C6140CFA5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EE5997C-AAAC-42E9-9548-490C242A477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60FD238-954A-4FFA-9A9D-9452FA400FC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5DB1BFF0-9D1D-497E-84D4-64E67CB2970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22FDE19-6467-418A-B42C-F7841B3CF4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1224C3CF-4431-497A-B2B6-BA39BA1C8C2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8C5D2D0-2824-4290-BB86-C0A2C747700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7147EC5F-F55E-4D87-8A33-F3E3703BD67B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F0094092-E710-459C-B93B-055CA1511E23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FAF15CB-8355-430A-ACBE-D1BF8F3B965B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082668FC-5C92-429C-9E12-06DC4EE6FC85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4D7B610-3B9A-44BB-8E17-7F05A1BAB5A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E89934A-35EC-4254-BB0B-5CC355C8D4B3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4CDB96C8-DF9E-4699-81E8-5A3ED4353C9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8B3A82A-D715-4A3A-B5F4-948E8B8BB91A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3B1E225F-1063-4F74-8112-255031DB24B6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7ABEB6E0-A06F-4D1D-9270-C25585518D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7AE271F-F9F9-43E1-A4C3-604672E0AB2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A3B3F6C-5ED0-42E4-BACD-8AC9DED52EC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8E666F4-2A29-469F-91E8-BB88911BA666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C677A263-E4D6-4E0B-977F-245E904920A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CF98DD6F-901B-494C-BBA2-3EFD81617CF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2E10266-86FA-4099-B65E-CC84A1620FB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377448-C1EE-48F3-8BBE-11546D77B61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02A76F2-9C12-4636-9FDB-6F22AB25A89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AFD7D5A-CCEB-43D9-B319-8B912BEA34F4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C0E64815-5F0D-4A86-90B6-787533337EA9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1255AA4-1A2F-41E7-A7A2-A47C34D6830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24B94AB-BCE0-40ED-86D5-61BE9DE34AF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9BF8DD8A-63E5-4614-845E-5260A138C118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7260149-4AAC-47C0-B0E5-1D462E0C0BA7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CE2D1BE-5C81-43BF-BBE5-8CAC405BA65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C265AC5-E28B-49D1-9F0A-FF969DFC1DF9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B2DEF916-8A6C-4B59-90C8-8B23D903C26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sharedStrings.xml><?xml version="1.0" encoding="utf-8"?>
<sst xmlns="http://schemas.openxmlformats.org/spreadsheetml/2006/main" count="948" uniqueCount="273">
  <si>
    <t>Assets &amp; Liabilities</t>
  </si>
  <si>
    <t>Date:</t>
  </si>
  <si>
    <t>Comments</t>
  </si>
  <si>
    <r>
      <t xml:space="preserve">ASSETS </t>
    </r>
    <r>
      <rPr>
        <b/>
        <sz val="10"/>
        <rFont val="Arial"/>
        <family val="2"/>
      </rPr>
      <t>(Present Market Value)</t>
    </r>
  </si>
  <si>
    <t>Balance</t>
  </si>
  <si>
    <t>Cash On Hand (both husband and wife if married)</t>
  </si>
  <si>
    <t>Checking Accounts</t>
  </si>
  <si>
    <t>Savings Accounts</t>
  </si>
  <si>
    <t>HSA / FSA Accounts</t>
  </si>
  <si>
    <t>Stocks and Bonds</t>
  </si>
  <si>
    <t>Cash Value of Life Insurance</t>
  </si>
  <si>
    <t>Valuable Collections (coins, stamps, etc.)</t>
  </si>
  <si>
    <t>Primary Home Value (look up value, e.g., zillow.com)</t>
  </si>
  <si>
    <t>Other Real Estate</t>
  </si>
  <si>
    <t>Mortgages/Notes Receivable</t>
  </si>
  <si>
    <t>Automobile 1 (look up value, e.g., kbb.com)</t>
  </si>
  <si>
    <t>Automobile 2 (look up value, e.g., kbb.com)</t>
  </si>
  <si>
    <t>Automobile 3 (look up value, e.g., kbb.com)</t>
  </si>
  <si>
    <t>Personal Property (Furniture, Jewelry, etc.)</t>
  </si>
  <si>
    <t>Retirement Savings (401k, 403b, IRAs, Pension, etc.)</t>
  </si>
  <si>
    <t>College Savings</t>
  </si>
  <si>
    <t>Other Assets</t>
  </si>
  <si>
    <t>Total Assets</t>
  </si>
  <si>
    <t xml:space="preserve">LIABILITIES / DEBT LIST </t>
  </si>
  <si>
    <t>CREDIT CARDS (only list cards for which you do not pay the full statement balance each month)</t>
  </si>
  <si>
    <t>Credit Card Issuer</t>
  </si>
  <si>
    <t>What Was Purchased</t>
  </si>
  <si>
    <t>Minimum Monthly Payment</t>
  </si>
  <si>
    <t>Interest Rate</t>
  </si>
  <si>
    <t>Months Past Due</t>
  </si>
  <si>
    <t>Balance Due</t>
  </si>
  <si>
    <t xml:space="preserve"> </t>
  </si>
  <si>
    <t>Total Credit Cards</t>
  </si>
  <si>
    <t>AUTO LOANS</t>
  </si>
  <si>
    <t>Loan Company</t>
  </si>
  <si>
    <t>Year, Make, Model</t>
  </si>
  <si>
    <t>Total Auto Loans</t>
  </si>
  <si>
    <t>HOME MORTGAGES (includes home equity loans or lines of credit)</t>
  </si>
  <si>
    <t>Mortgage Service Company</t>
  </si>
  <si>
    <t>Property Address</t>
  </si>
  <si>
    <t>Total Home Mortgages</t>
  </si>
  <si>
    <t>OTHER DEBT (education, medical, personal, business, legal, IRS, etc.)</t>
  </si>
  <si>
    <t>Who</t>
  </si>
  <si>
    <t>Type of Debt (medical, education, etc.)</t>
  </si>
  <si>
    <t>Total Other Debt</t>
  </si>
  <si>
    <t>Total Liabilities/Debts</t>
  </si>
  <si>
    <t>NET WORTH (Total Assets minus Total Liabilities/Debts)</t>
  </si>
  <si>
    <t>Form Version Nov 28, 2022</t>
  </si>
  <si>
    <t>30 Day Tracker</t>
  </si>
  <si>
    <t>Month:</t>
  </si>
  <si>
    <t>Year:</t>
  </si>
  <si>
    <t>This Month</t>
  </si>
  <si>
    <t>TITHE/</t>
  </si>
  <si>
    <t>ENTERTAINMENT</t>
  </si>
  <si>
    <t>HEALTH &amp;</t>
  </si>
  <si>
    <t>SCHOOL/</t>
  </si>
  <si>
    <t>TOTAL</t>
  </si>
  <si>
    <t>SURPLUS /</t>
  </si>
  <si>
    <t>Category</t>
  </si>
  <si>
    <t>INCOME</t>
  </si>
  <si>
    <t>GIVING</t>
  </si>
  <si>
    <t>TAXES</t>
  </si>
  <si>
    <t>HOUSING</t>
  </si>
  <si>
    <t>FOOD</t>
  </si>
  <si>
    <t>TRANSPORT</t>
  </si>
  <si>
    <t>INSURANCE</t>
  </si>
  <si>
    <t>DEBTS</t>
  </si>
  <si>
    <t>RECREATION</t>
  </si>
  <si>
    <t>CLOTHING</t>
  </si>
  <si>
    <t>SAVINGS</t>
  </si>
  <si>
    <t>WELLNESS</t>
  </si>
  <si>
    <t>MISC.</t>
  </si>
  <si>
    <t>INVESTMENTS</t>
  </si>
  <si>
    <t>CHILD CARE</t>
  </si>
  <si>
    <t>EXPENSES</t>
  </si>
  <si>
    <t>DEFICIT</t>
  </si>
  <si>
    <t>Date</t>
  </si>
  <si>
    <t>This month Actual</t>
  </si>
  <si>
    <t>Instructions 
1. Find the family situation that most closely represents your family (i.e. Married with 4 children, Single with roommate, etc.).
2. Find the gross income level that most closely represents your family (i.e. $25,000 to $125,000).
3. Taxes include all current actual monthly Federal, Social Security, Medicare, State, and Local Income Tax Taxes.</t>
  </si>
  <si>
    <t>Suggested Percentage Guidelines For Family Income</t>
  </si>
  <si>
    <t>(Married with 4 Children)</t>
  </si>
  <si>
    <t>GROSS HOUSEHOLD INCOME:</t>
  </si>
  <si>
    <t>1. Tithe/Giving</t>
  </si>
  <si>
    <r>
      <t>2. Total Taxes</t>
    </r>
    <r>
      <rPr>
        <b/>
        <vertAlign val="superscript"/>
        <sz val="10"/>
        <rFont val="Arial"/>
        <family val="2"/>
      </rPr>
      <t xml:space="preserve"> </t>
    </r>
  </si>
  <si>
    <t>Use Current Monthly Taxes</t>
  </si>
  <si>
    <t xml:space="preserve"> Net Spendable Income:(Gross Income - Tithe/Giving - Total Taxes) percentages below add to 100%</t>
  </si>
  <si>
    <t>3. Housing</t>
  </si>
  <si>
    <t>4. Food</t>
  </si>
  <si>
    <t>5. Transportation</t>
  </si>
  <si>
    <t>6. Insurance</t>
  </si>
  <si>
    <t>7. Debts</t>
  </si>
  <si>
    <t>8. Entertainment/Recreation</t>
  </si>
  <si>
    <t>9. Clothing</t>
  </si>
  <si>
    <t>10. Savings</t>
  </si>
  <si>
    <t>11. Health &amp; Wellness</t>
  </si>
  <si>
    <t>12. Miscellaneous</t>
  </si>
  <si>
    <t xml:space="preserve">13. Investments </t>
  </si>
  <si>
    <t>Total Net Spendable Income:</t>
  </si>
  <si>
    <t>14. School/Child Care</t>
  </si>
  <si>
    <t>no guideline percentages</t>
  </si>
  <si>
    <t>(Married with 2 Children)</t>
  </si>
  <si>
    <t>13. Investments</t>
  </si>
  <si>
    <t>(Married with No Children)</t>
  </si>
  <si>
    <t>Suggested Percentage Guidelines For Individual Income</t>
  </si>
  <si>
    <t xml:space="preserve">(Single with 1 Child) </t>
  </si>
  <si>
    <t>(Single with No Children / Living Alone)</t>
  </si>
  <si>
    <t>(Single with No Children / Living with Roommate)</t>
  </si>
  <si>
    <t>Revised Oct 29, 2022</t>
  </si>
  <si>
    <t>Percentage Spending Plan</t>
  </si>
  <si>
    <t>Gross Monthly Income</t>
  </si>
  <si>
    <t>from Current Spending Plan:</t>
  </si>
  <si>
    <t>Annual Income</t>
  </si>
  <si>
    <t>Input appropriate % from "Percentage Guide"</t>
  </si>
  <si>
    <t>Income Deductions</t>
  </si>
  <si>
    <t>Percentage</t>
  </si>
  <si>
    <t>X</t>
  </si>
  <si>
    <t>=</t>
  </si>
  <si>
    <t>Guideline Amount</t>
  </si>
  <si>
    <t>x</t>
  </si>
  <si>
    <t>2. Total Taxes</t>
  </si>
  <si>
    <t>no guideline</t>
  </si>
  <si>
    <t>actual from Current Spending Plan:</t>
  </si>
  <si>
    <t>Net Spendable Income (NSI)</t>
  </si>
  <si>
    <t>Annual NSI</t>
  </si>
  <si>
    <t>Expense Category</t>
  </si>
  <si>
    <t>Net Spendable Income</t>
  </si>
  <si>
    <r>
      <t xml:space="preserve">Total Percentages: </t>
    </r>
    <r>
      <rPr>
        <b/>
        <i/>
        <sz val="10"/>
        <rFont val="Arial"/>
        <family val="2"/>
      </rPr>
      <t>(cannot exceed 100%)</t>
    </r>
  </si>
  <si>
    <t>Total Guideline Expenses: (cannot exceed Net Spendable Income)</t>
  </si>
  <si>
    <t>Spending Plan</t>
  </si>
  <si>
    <t>Current</t>
  </si>
  <si>
    <t>Guideline</t>
  </si>
  <si>
    <t>New Budget</t>
  </si>
  <si>
    <t>INCOME vs. EXPENSE SUMMARY (calculated)</t>
  </si>
  <si>
    <t>Less Total Expenses</t>
  </si>
  <si>
    <t>Surplus or Deficit</t>
  </si>
  <si>
    <t>Monthly Income</t>
  </si>
  <si>
    <t xml:space="preserve">Monthly Salary </t>
  </si>
  <si>
    <t>Interest Income</t>
  </si>
  <si>
    <t>Dividends</t>
  </si>
  <si>
    <t>Commissions</t>
  </si>
  <si>
    <t>Bonuses/Tips</t>
  </si>
  <si>
    <t>Retirement Income</t>
  </si>
  <si>
    <t>Net Business Income</t>
  </si>
  <si>
    <t>Other Income</t>
  </si>
  <si>
    <t>LESS</t>
  </si>
  <si>
    <t>Category 1 - Tithe/Giving (monthly)</t>
  </si>
  <si>
    <t>The Local Church</t>
  </si>
  <si>
    <t>The Poor</t>
  </si>
  <si>
    <t>Other Ministries</t>
  </si>
  <si>
    <t>Other Giving</t>
  </si>
  <si>
    <t>Category 2 - Taxes (monthly)</t>
  </si>
  <si>
    <t>Taxes (Fed, State, Medicare, Social Security)</t>
  </si>
  <si>
    <t>Other</t>
  </si>
  <si>
    <t>Do not include medical/dental premiums, retirement plans, HSA/FSA contributions, charity contributions that are deducted from paycheck. Include these deductions as expenses  in rows listed below.</t>
  </si>
  <si>
    <t>NET SPENDABLE INCOME (monthly)</t>
  </si>
  <si>
    <t>Monthly Expenses</t>
  </si>
  <si>
    <t>Category 3 - Housing (monthly)</t>
  </si>
  <si>
    <r>
      <t xml:space="preserve">Mortgage(s) </t>
    </r>
    <r>
      <rPr>
        <i/>
        <sz val="10"/>
        <rFont val="Arial"/>
        <family val="2"/>
      </rPr>
      <t>(from Debt List)</t>
    </r>
  </si>
  <si>
    <t>Extra Mortgage Payment</t>
  </si>
  <si>
    <t>Rent</t>
  </si>
  <si>
    <t>Insurance</t>
  </si>
  <si>
    <t>Property Taxes</t>
  </si>
  <si>
    <t>Electricity</t>
  </si>
  <si>
    <t>Gas</t>
  </si>
  <si>
    <t>Water</t>
  </si>
  <si>
    <t>Sanitation</t>
  </si>
  <si>
    <t>Telephone / Cell phone</t>
  </si>
  <si>
    <t>Maintenance</t>
  </si>
  <si>
    <t>Internet / Cable Service</t>
  </si>
  <si>
    <t>Category 4 - Food (monthly)</t>
  </si>
  <si>
    <t>Grocery</t>
  </si>
  <si>
    <t>Category 5 - Transportation (monthly)</t>
  </si>
  <si>
    <r>
      <t xml:space="preserve">Auto Payment(s) </t>
    </r>
    <r>
      <rPr>
        <i/>
        <sz val="10"/>
        <rFont val="Arial"/>
        <family val="2"/>
      </rPr>
      <t>(from Debt List)</t>
    </r>
  </si>
  <si>
    <t>Extra Auto Payment</t>
  </si>
  <si>
    <t>Gas &amp; Oil</t>
  </si>
  <si>
    <t>Auto Insurance</t>
  </si>
  <si>
    <t>Licenses &amp; Taxes</t>
  </si>
  <si>
    <t>Replacement</t>
  </si>
  <si>
    <t>Other - Tolls/Parking/Transit Fares</t>
  </si>
  <si>
    <t>Category 6 - Insurance (monthly)</t>
  </si>
  <si>
    <t>Life</t>
  </si>
  <si>
    <t>Health/Dental</t>
  </si>
  <si>
    <t>Disability</t>
  </si>
  <si>
    <t>Category 7 - Debts (monthly)</t>
  </si>
  <si>
    <r>
      <t xml:space="preserve">Total Credit Cards </t>
    </r>
    <r>
      <rPr>
        <i/>
        <sz val="12"/>
        <rFont val="Arial"/>
        <family val="2"/>
      </rPr>
      <t>(from Debt List)</t>
    </r>
  </si>
  <si>
    <r>
      <t xml:space="preserve">Total Other Debt </t>
    </r>
    <r>
      <rPr>
        <i/>
        <sz val="12"/>
        <rFont val="Arial"/>
        <family val="2"/>
      </rPr>
      <t>(from Debt List)</t>
    </r>
  </si>
  <si>
    <t xml:space="preserve">Extra Debt Payments </t>
  </si>
  <si>
    <t>Category 8 - Entertainment &amp; Recreation (monthly)</t>
  </si>
  <si>
    <t>Eating Out / Lunches</t>
  </si>
  <si>
    <t>Baby Sitters</t>
  </si>
  <si>
    <t>Activities / Trips</t>
  </si>
  <si>
    <t>Vacation</t>
  </si>
  <si>
    <t>Pets</t>
  </si>
  <si>
    <t>Hobbies and Sports</t>
  </si>
  <si>
    <t>Category 9 - Clothing (monthly)</t>
  </si>
  <si>
    <t>Children's Clothing Needs</t>
  </si>
  <si>
    <t>Husband/Wife Clothing Needs</t>
  </si>
  <si>
    <t>Category 10 - Savings (monthly)</t>
  </si>
  <si>
    <t>Savings Account</t>
  </si>
  <si>
    <t>Credit Union</t>
  </si>
  <si>
    <t>Category 11 - Health &amp; Wellness (monthly)</t>
  </si>
  <si>
    <t>Doctor</t>
  </si>
  <si>
    <t>Dentist</t>
  </si>
  <si>
    <t>Prescriptions</t>
  </si>
  <si>
    <t>Eye Glasses / Contacts</t>
  </si>
  <si>
    <t>HSA or FSA Contributions</t>
  </si>
  <si>
    <t>Category 12 - Miscellaneous (monthly)</t>
  </si>
  <si>
    <t>Toiletries / Cosmetics</t>
  </si>
  <si>
    <t>Beauty / Barber</t>
  </si>
  <si>
    <t>Laundry / Cleaning</t>
  </si>
  <si>
    <t>Allowances</t>
  </si>
  <si>
    <t>Subscriptions</t>
  </si>
  <si>
    <t>Gifts (including Christmas)</t>
  </si>
  <si>
    <t>Cash</t>
  </si>
  <si>
    <t>Category 13 - Investments (monthly)</t>
  </si>
  <si>
    <t>Employer 401k/403b plans</t>
  </si>
  <si>
    <t>Retirement IRAs</t>
  </si>
  <si>
    <t>College Funds</t>
  </si>
  <si>
    <t>Non-Retirement Stocks, Bonds, Mutual Funds</t>
  </si>
  <si>
    <t>Investment Real Estate</t>
  </si>
  <si>
    <r>
      <t>Category 14 - School/Child Care (monthly)</t>
    </r>
    <r>
      <rPr>
        <b/>
        <i/>
        <vertAlign val="superscript"/>
        <sz val="12"/>
        <rFont val="Arial"/>
        <family val="2"/>
      </rPr>
      <t>(1)</t>
    </r>
  </si>
  <si>
    <t>School Tuition</t>
  </si>
  <si>
    <t>School Books, Supplies, Materials, etc</t>
  </si>
  <si>
    <t>Transportation</t>
  </si>
  <si>
    <t>Day Care</t>
  </si>
  <si>
    <t>Tutoring, Lessons for Music, Dance, etc</t>
  </si>
  <si>
    <t>Total Expenses</t>
  </si>
  <si>
    <t>(1) This category does not have a guideline amount.</t>
  </si>
  <si>
    <t xml:space="preserve">Monthly Budget </t>
  </si>
  <si>
    <t>For Year :</t>
  </si>
  <si>
    <t>Category: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</si>
  <si>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</si>
  <si>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</si>
  <si>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</si>
  <si>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</si>
  <si>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</si>
  <si>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</si>
  <si>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</si>
  <si>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</si>
  <si>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</si>
  <si>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</si>
  <si>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</si>
  <si>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</si>
  <si>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</si>
  <si>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</si>
  <si>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BUDGETED AMOUNT</t>
  </si>
  <si>
    <t>This Month Actual</t>
  </si>
  <si>
    <t>This Month vs. Budget</t>
  </si>
  <si>
    <t>Year to Date Budget</t>
  </si>
  <si>
    <t>Year to Date Actual</t>
  </si>
  <si>
    <t>YTD Actual vs. Budget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</si>
  <si>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</si>
  <si>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</si>
  <si>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</si>
  <si>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</si>
  <si>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</si>
  <si>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</si>
  <si>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</si>
  <si>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</si>
  <si>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</si>
  <si>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</si>
  <si>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Form Version Aug 6, 2023</t>
  </si>
  <si>
    <t>Put aside for 2023 taxes</t>
  </si>
  <si>
    <t>2005 Toyota Avalon</t>
  </si>
  <si>
    <t>Roth IRA</t>
  </si>
  <si>
    <t>CD that matures in November</t>
  </si>
  <si>
    <t>EZ pass tolls to go to my class in Ephrata every week</t>
  </si>
  <si>
    <t>$50 per month = $600 per year which I think is accurate ($300 2x per year)</t>
  </si>
  <si>
    <t>My copay is $80 though I do not go every month</t>
  </si>
  <si>
    <t>Supplements. Will likely be more than this, as I am just now taking them consistently :\</t>
  </si>
  <si>
    <t>I told you this would be a big one! I would prefer to do Christmas separately…</t>
  </si>
  <si>
    <t>Amazon but this is the first month I paid for it--plan to cancel</t>
  </si>
  <si>
    <t>Joshua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</si>
</sst>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-409]mmmm\ d\,\ yyyy;@"/>
    <numFmt numFmtId="168" formatCode="0_);[Red]\(0\)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6"/>
      <color indexed="12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i/>
      <vertAlign val="superscript"/>
      <sz val="12"/>
      <name val="Arial"/>
      <family val="2"/>
    </font>
    <font>
      <b/>
      <sz val="9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0">
    <xf numFmtId="0" fontId="0" fillId="0" borderId="0" xfId="0"/>
    <xf numFmtId="44" fontId="1" fillId="0" borderId="0" xfId="2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44" fontId="6" fillId="2" borderId="0" xfId="2" applyFont="1" applyFill="1" applyProtection="1">
      <protection hidden="1"/>
    </xf>
    <xf numFmtId="44" fontId="6" fillId="0" borderId="0" xfId="2" applyFont="1" applyProtection="1">
      <protection hidden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hidden="1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9" fillId="4" borderId="0" xfId="0" applyFont="1" applyFill="1"/>
    <xf numFmtId="0" fontId="9" fillId="0" borderId="0" xfId="0" applyFont="1"/>
    <xf numFmtId="0" fontId="5" fillId="4" borderId="0" xfId="0" applyFont="1" applyFill="1"/>
    <xf numFmtId="0" fontId="5" fillId="0" borderId="6" xfId="0" applyFont="1" applyBorder="1"/>
    <xf numFmtId="0" fontId="10" fillId="4" borderId="0" xfId="0" applyFont="1" applyFill="1"/>
    <xf numFmtId="0" fontId="6" fillId="0" borderId="0" xfId="0" applyFont="1"/>
    <xf numFmtId="44" fontId="6" fillId="4" borderId="0" xfId="2" applyFont="1" applyFill="1"/>
    <xf numFmtId="44" fontId="1" fillId="4" borderId="0" xfId="2" applyFill="1"/>
    <xf numFmtId="164" fontId="6" fillId="4" borderId="0" xfId="1" applyNumberFormat="1" applyFont="1" applyFill="1" applyAlignment="1">
      <alignment horizontal="center"/>
    </xf>
    <xf numFmtId="44" fontId="3" fillId="4" borderId="0" xfId="2" applyFont="1" applyFill="1"/>
    <xf numFmtId="0" fontId="7" fillId="4" borderId="0" xfId="0" applyFont="1" applyFill="1"/>
    <xf numFmtId="164" fontId="6" fillId="0" borderId="0" xfId="1" applyNumberFormat="1" applyFont="1" applyAlignment="1">
      <alignment horizontal="center"/>
    </xf>
    <xf numFmtId="0" fontId="0" fillId="4" borderId="0" xfId="0" applyFill="1"/>
    <xf numFmtId="0" fontId="7" fillId="0" borderId="2" xfId="0" applyFont="1" applyBorder="1"/>
    <xf numFmtId="0" fontId="11" fillId="0" borderId="0" xfId="0" applyFont="1"/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49" fontId="5" fillId="0" borderId="0" xfId="0" applyNumberFormat="1" applyFont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44" fontId="15" fillId="4" borderId="0" xfId="2" applyFont="1" applyFill="1"/>
    <xf numFmtId="44" fontId="15" fillId="2" borderId="6" xfId="2" applyFont="1" applyFill="1" applyBorder="1"/>
    <xf numFmtId="0" fontId="7" fillId="0" borderId="4" xfId="0" applyFont="1" applyBorder="1"/>
    <xf numFmtId="44" fontId="5" fillId="0" borderId="0" xfId="2" applyFont="1"/>
    <xf numFmtId="44" fontId="3" fillId="0" borderId="0" xfId="2" applyFont="1"/>
    <xf numFmtId="0" fontId="13" fillId="0" borderId="0" xfId="0" applyFont="1"/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4" fillId="0" borderId="0" xfId="0" applyFont="1"/>
    <xf numFmtId="164" fontId="5" fillId="0" borderId="0" xfId="1" applyNumberFormat="1" applyFont="1" applyAlignment="1">
      <alignment horizontal="center"/>
    </xf>
    <xf numFmtId="49" fontId="5" fillId="8" borderId="2" xfId="2" applyNumberFormat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44" fontId="1" fillId="0" borderId="0" xfId="0" applyNumberFormat="1" applyFont="1"/>
    <xf numFmtId="165" fontId="6" fillId="4" borderId="0" xfId="2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/>
    <xf numFmtId="164" fontId="3" fillId="0" borderId="0" xfId="1" applyNumberFormat="1" applyFont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5" fillId="0" borderId="0" xfId="2" applyFont="1" applyAlignment="1">
      <alignment horizontal="left" wrapText="1"/>
    </xf>
    <xf numFmtId="0" fontId="1" fillId="0" borderId="0" xfId="0" applyFont="1"/>
    <xf numFmtId="0" fontId="11" fillId="0" borderId="0" xfId="0" applyFont="1" applyAlignment="1">
      <alignment horizontal="left"/>
    </xf>
    <xf numFmtId="166" fontId="6" fillId="4" borderId="0" xfId="1" applyNumberFormat="1" applyFont="1" applyFill="1" applyAlignment="1">
      <alignment horizontal="center"/>
    </xf>
    <xf numFmtId="165" fontId="0" fillId="4" borderId="0" xfId="0" applyNumberFormat="1" applyFill="1"/>
    <xf numFmtId="165" fontId="1" fillId="4" borderId="0" xfId="2" applyNumberFormat="1" applyFill="1" applyBorder="1" applyAlignment="1">
      <alignment horizontal="center"/>
    </xf>
    <xf numFmtId="165" fontId="5" fillId="4" borderId="0" xfId="2" applyNumberFormat="1" applyFont="1" applyFill="1" applyBorder="1" applyAlignment="1">
      <alignment horizontal="center"/>
    </xf>
    <xf numFmtId="44" fontId="1" fillId="0" borderId="0" xfId="2" applyBorder="1"/>
    <xf numFmtId="44" fontId="15" fillId="0" borderId="0" xfId="2" applyFont="1" applyBorder="1"/>
    <xf numFmtId="44" fontId="3" fillId="0" borderId="0" xfId="2" applyFont="1" applyBorder="1"/>
    <xf numFmtId="165" fontId="5" fillId="4" borderId="0" xfId="0" applyNumberFormat="1" applyFont="1" applyFill="1" applyAlignment="1">
      <alignment horizontal="center"/>
    </xf>
    <xf numFmtId="165" fontId="5" fillId="4" borderId="0" xfId="2" applyNumberFormat="1" applyFont="1" applyFill="1" applyBorder="1" applyAlignment="1">
      <alignment horizontal="center" wrapText="1"/>
    </xf>
    <xf numFmtId="49" fontId="0" fillId="4" borderId="0" xfId="0" applyNumberFormat="1" applyFill="1"/>
    <xf numFmtId="44" fontId="5" fillId="0" borderId="0" xfId="2" applyFont="1" applyFill="1" applyBorder="1" applyAlignment="1">
      <alignment horizontal="center"/>
    </xf>
    <xf numFmtId="44" fontId="5" fillId="0" borderId="0" xfId="2" applyFont="1" applyFill="1"/>
    <xf numFmtId="49" fontId="7" fillId="0" borderId="0" xfId="0" applyNumberFormat="1" applyFont="1" applyAlignment="1" applyProtection="1">
      <alignment horizontal="center" vertical="top"/>
      <protection locked="0"/>
    </xf>
    <xf numFmtId="14" fontId="7" fillId="0" borderId="28" xfId="0" applyNumberFormat="1" applyFont="1" applyBorder="1" applyAlignment="1">
      <alignment horizontal="right"/>
    </xf>
    <xf numFmtId="10" fontId="5" fillId="9" borderId="11" xfId="0" applyNumberFormat="1" applyFont="1" applyFill="1" applyBorder="1" applyAlignment="1">
      <alignment horizontal="center" wrapText="1"/>
    </xf>
    <xf numFmtId="49" fontId="5" fillId="9" borderId="11" xfId="0" applyNumberFormat="1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9" borderId="25" xfId="0" applyFont="1" applyFill="1" applyBorder="1" applyAlignment="1">
      <alignment horizontal="center"/>
    </xf>
    <xf numFmtId="14" fontId="7" fillId="0" borderId="0" xfId="0" applyNumberFormat="1" applyFont="1" applyAlignment="1">
      <alignment horizontal="right"/>
    </xf>
    <xf numFmtId="49" fontId="5" fillId="0" borderId="16" xfId="2" applyNumberFormat="1" applyFont="1" applyFill="1" applyBorder="1" applyAlignment="1">
      <alignment wrapText="1"/>
    </xf>
    <xf numFmtId="0" fontId="5" fillId="9" borderId="27" xfId="0" applyFont="1" applyFill="1" applyBorder="1" applyAlignment="1">
      <alignment horizontal="center" wrapText="1"/>
    </xf>
    <xf numFmtId="49" fontId="5" fillId="8" borderId="32" xfId="2" applyNumberFormat="1" applyFont="1" applyFill="1" applyBorder="1" applyAlignment="1">
      <alignment horizontal="left" wrapText="1"/>
    </xf>
    <xf numFmtId="49" fontId="0" fillId="4" borderId="18" xfId="0" applyNumberFormat="1" applyFill="1" applyBorder="1" applyAlignment="1">
      <alignment horizontal="left"/>
    </xf>
    <xf numFmtId="49" fontId="1" fillId="4" borderId="0" xfId="2" applyNumberFormat="1" applyFill="1" applyBorder="1" applyAlignment="1">
      <alignment horizontal="left"/>
    </xf>
    <xf numFmtId="49" fontId="6" fillId="4" borderId="18" xfId="0" applyNumberFormat="1" applyFont="1" applyFill="1" applyBorder="1" applyAlignment="1">
      <alignment horizontal="left"/>
    </xf>
    <xf numFmtId="49" fontId="6" fillId="4" borderId="0" xfId="2" applyNumberFormat="1" applyFont="1" applyFill="1" applyBorder="1" applyAlignment="1">
      <alignment horizontal="left"/>
    </xf>
    <xf numFmtId="165" fontId="6" fillId="4" borderId="0" xfId="2" applyNumberFormat="1" applyFont="1" applyFill="1" applyBorder="1" applyAlignment="1">
      <alignment horizontal="right"/>
    </xf>
    <xf numFmtId="49" fontId="5" fillId="8" borderId="26" xfId="0" applyNumberFormat="1" applyFont="1" applyFill="1" applyBorder="1" applyAlignment="1">
      <alignment horizontal="center" wrapText="1"/>
    </xf>
    <xf numFmtId="165" fontId="6" fillId="0" borderId="0" xfId="2" applyNumberFormat="1" applyFont="1"/>
    <xf numFmtId="166" fontId="1" fillId="4" borderId="0" xfId="2" applyNumberFormat="1" applyFill="1" applyBorder="1" applyAlignment="1">
      <alignment horizontal="right"/>
    </xf>
    <xf numFmtId="166" fontId="6" fillId="4" borderId="0" xfId="2" applyNumberFormat="1" applyFont="1" applyFill="1" applyBorder="1" applyAlignment="1">
      <alignment horizontal="right"/>
    </xf>
    <xf numFmtId="49" fontId="0" fillId="4" borderId="16" xfId="0" applyNumberFormat="1" applyFill="1" applyBorder="1" applyAlignment="1">
      <alignment horizontal="left"/>
    </xf>
    <xf numFmtId="49" fontId="1" fillId="4" borderId="16" xfId="2" applyNumberFormat="1" applyFill="1" applyBorder="1" applyAlignment="1">
      <alignment horizontal="left"/>
    </xf>
    <xf numFmtId="165" fontId="1" fillId="4" borderId="16" xfId="2" applyNumberFormat="1" applyFill="1" applyBorder="1" applyAlignment="1">
      <alignment horizontal="right"/>
    </xf>
    <xf numFmtId="0" fontId="5" fillId="16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49" fontId="5" fillId="13" borderId="24" xfId="0" applyNumberFormat="1" applyFont="1" applyFill="1" applyBorder="1" applyAlignment="1">
      <alignment horizontal="center" vertical="center"/>
    </xf>
    <xf numFmtId="0" fontId="5" fillId="17" borderId="24" xfId="0" applyFont="1" applyFill="1" applyBorder="1" applyAlignment="1">
      <alignment horizontal="center" vertical="center"/>
    </xf>
    <xf numFmtId="49" fontId="5" fillId="14" borderId="25" xfId="0" applyNumberFormat="1" applyFont="1" applyFill="1" applyBorder="1" applyAlignment="1">
      <alignment horizontal="center" vertical="center"/>
    </xf>
    <xf numFmtId="0" fontId="6" fillId="4" borderId="0" xfId="0" applyFont="1" applyFill="1"/>
    <xf numFmtId="44" fontId="14" fillId="4" borderId="0" xfId="2" applyFont="1" applyFill="1"/>
    <xf numFmtId="0" fontId="6" fillId="4" borderId="0" xfId="0" quotePrefix="1" applyFont="1" applyFill="1"/>
    <xf numFmtId="0" fontId="22" fillId="0" borderId="0" xfId="0" applyFont="1"/>
    <xf numFmtId="44" fontId="22" fillId="4" borderId="0" xfId="2" applyFont="1" applyFill="1"/>
    <xf numFmtId="0" fontId="6" fillId="0" borderId="0" xfId="0" quotePrefix="1" applyFont="1"/>
    <xf numFmtId="44" fontId="22" fillId="4" borderId="0" xfId="2" quotePrefix="1" applyFont="1" applyFill="1"/>
    <xf numFmtId="41" fontId="6" fillId="4" borderId="0" xfId="1" applyNumberFormat="1" applyFont="1" applyFill="1" applyAlignment="1">
      <alignment horizontal="center"/>
    </xf>
    <xf numFmtId="44" fontId="1" fillId="0" borderId="0" xfId="2" applyFont="1" applyFill="1" applyBorder="1"/>
    <xf numFmtId="44" fontId="15" fillId="0" borderId="0" xfId="2" applyFont="1" applyFill="1" applyBorder="1"/>
    <xf numFmtId="10" fontId="12" fillId="0" borderId="7" xfId="3" applyNumberFormat="1" applyFont="1" applyBorder="1" applyAlignment="1">
      <alignment horizontal="center"/>
    </xf>
    <xf numFmtId="10" fontId="3" fillId="0" borderId="6" xfId="3" applyNumberFormat="1" applyFont="1" applyBorder="1" applyAlignment="1">
      <alignment horizontal="left"/>
    </xf>
    <xf numFmtId="164" fontId="1" fillId="0" borderId="6" xfId="1" applyNumberFormat="1" applyFont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10" fontId="12" fillId="0" borderId="1" xfId="3" applyNumberFormat="1" applyFont="1" applyBorder="1" applyAlignment="1">
      <alignment horizontal="center"/>
    </xf>
    <xf numFmtId="10" fontId="3" fillId="0" borderId="2" xfId="3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44" fontId="1" fillId="2" borderId="0" xfId="2" applyFont="1" applyFill="1" applyProtection="1"/>
    <xf numFmtId="44" fontId="3" fillId="20" borderId="0" xfId="2" applyFont="1" applyFill="1" applyAlignment="1">
      <alignment horizontal="center" vertical="top" wrapText="1"/>
    </xf>
    <xf numFmtId="0" fontId="1" fillId="0" borderId="0" xfId="0" applyFont="1" applyAlignment="1">
      <alignment horizontal="right"/>
    </xf>
    <xf numFmtId="0" fontId="17" fillId="4" borderId="0" xfId="0" applyFont="1" applyFill="1" applyAlignment="1">
      <alignment horizontal="left"/>
    </xf>
    <xf numFmtId="8" fontId="1" fillId="0" borderId="0" xfId="0" applyNumberFormat="1" applyFont="1" applyAlignment="1">
      <alignment vertical="center"/>
    </xf>
    <xf numFmtId="8" fontId="1" fillId="0" borderId="0" xfId="2" applyNumberFormat="1" applyFont="1" applyFill="1" applyAlignment="1">
      <alignment vertical="center"/>
    </xf>
    <xf numFmtId="8" fontId="1" fillId="0" borderId="0" xfId="2" applyNumberFormat="1" applyFont="1" applyAlignment="1" applyProtection="1">
      <alignment horizontal="center"/>
    </xf>
    <xf numFmtId="165" fontId="1" fillId="4" borderId="14" xfId="2" applyNumberFormat="1" applyFill="1" applyBorder="1" applyAlignment="1"/>
    <xf numFmtId="165" fontId="6" fillId="4" borderId="14" xfId="2" applyNumberFormat="1" applyFont="1" applyFill="1" applyBorder="1" applyAlignment="1"/>
    <xf numFmtId="165" fontId="1" fillId="4" borderId="16" xfId="2" applyNumberFormat="1" applyFill="1" applyBorder="1" applyAlignment="1"/>
    <xf numFmtId="165" fontId="1" fillId="4" borderId="0" xfId="2" applyNumberFormat="1" applyFill="1" applyBorder="1" applyAlignment="1"/>
    <xf numFmtId="165" fontId="6" fillId="4" borderId="0" xfId="2" applyNumberFormat="1" applyFont="1" applyFill="1" applyBorder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4" fontId="18" fillId="0" borderId="0" xfId="2" applyFont="1" applyAlignment="1">
      <alignment horizontal="left"/>
    </xf>
    <xf numFmtId="0" fontId="28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44" fontId="18" fillId="4" borderId="0" xfId="2" applyFont="1" applyFill="1" applyAlignment="1">
      <alignment horizontal="left"/>
    </xf>
    <xf numFmtId="44" fontId="17" fillId="4" borderId="0" xfId="2" applyFont="1" applyFill="1" applyAlignment="1">
      <alignment horizontal="left"/>
    </xf>
    <xf numFmtId="44" fontId="29" fillId="4" borderId="0" xfId="2" applyFont="1" applyFill="1" applyAlignment="1">
      <alignment horizontal="left"/>
    </xf>
    <xf numFmtId="44" fontId="30" fillId="0" borderId="0" xfId="2" applyFont="1" applyAlignment="1">
      <alignment horizontal="left"/>
    </xf>
    <xf numFmtId="165" fontId="6" fillId="4" borderId="0" xfId="0" applyNumberFormat="1" applyFont="1" applyFill="1" applyAlignment="1">
      <alignment horizontal="left"/>
    </xf>
    <xf numFmtId="165" fontId="5" fillId="4" borderId="0" xfId="2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8" fontId="1" fillId="0" borderId="0" xfId="2" applyNumberFormat="1" applyFont="1" applyFill="1" applyBorder="1" applyAlignment="1"/>
    <xf numFmtId="44" fontId="1" fillId="0" borderId="0" xfId="2" applyFont="1" applyAlignment="1">
      <alignment horizontal="center" vertical="top" wrapText="1"/>
    </xf>
    <xf numFmtId="6" fontId="1" fillId="0" borderId="0" xfId="0" applyNumberFormat="1" applyFont="1" applyAlignment="1">
      <alignment vertical="center"/>
    </xf>
    <xf numFmtId="6" fontId="1" fillId="0" borderId="0" xfId="2" applyNumberFormat="1" applyFont="1" applyFill="1" applyAlignment="1">
      <alignment vertical="center"/>
    </xf>
    <xf numFmtId="6" fontId="6" fillId="3" borderId="11" xfId="2" applyNumberFormat="1" applyFont="1" applyFill="1" applyBorder="1" applyAlignment="1" applyProtection="1">
      <alignment horizontal="left" vertical="top"/>
      <protection locked="0"/>
    </xf>
    <xf numFmtId="6" fontId="6" fillId="3" borderId="26" xfId="2" applyNumberFormat="1" applyFont="1" applyFill="1" applyBorder="1" applyAlignment="1" applyProtection="1">
      <alignment horizontal="left" vertical="top"/>
      <protection locked="0"/>
    </xf>
    <xf numFmtId="6" fontId="6" fillId="0" borderId="26" xfId="2" applyNumberFormat="1" applyFont="1" applyBorder="1" applyAlignment="1">
      <alignment horizontal="left" vertical="top" wrapText="1"/>
    </xf>
    <xf numFmtId="38" fontId="6" fillId="3" borderId="11" xfId="2" applyNumberFormat="1" applyFont="1" applyFill="1" applyBorder="1" applyAlignment="1" applyProtection="1">
      <alignment horizontal="center" vertical="top"/>
      <protection locked="0"/>
    </xf>
    <xf numFmtId="38" fontId="9" fillId="16" borderId="3" xfId="2" applyNumberFormat="1" applyFont="1" applyFill="1" applyBorder="1" applyAlignment="1">
      <alignment horizontal="right"/>
    </xf>
    <xf numFmtId="38" fontId="9" fillId="16" borderId="3" xfId="2" applyNumberFormat="1" applyFont="1" applyFill="1" applyBorder="1" applyAlignment="1"/>
    <xf numFmtId="38" fontId="5" fillId="0" borderId="3" xfId="2" applyNumberFormat="1" applyFont="1" applyBorder="1" applyAlignment="1">
      <alignment horizontal="center"/>
    </xf>
    <xf numFmtId="38" fontId="6" fillId="0" borderId="3" xfId="2" applyNumberFormat="1" applyFont="1" applyBorder="1" applyAlignment="1">
      <alignment horizontal="center"/>
    </xf>
    <xf numFmtId="9" fontId="6" fillId="7" borderId="0" xfId="3" applyFont="1" applyFill="1" applyBorder="1" applyAlignment="1" applyProtection="1">
      <alignment horizontal="center"/>
      <protection locked="0"/>
    </xf>
    <xf numFmtId="166" fontId="5" fillId="0" borderId="0" xfId="3" applyNumberFormat="1" applyFont="1" applyBorder="1" applyAlignment="1" applyProtection="1">
      <alignment horizontal="center"/>
      <protection locked="0"/>
    </xf>
    <xf numFmtId="166" fontId="6" fillId="0" borderId="0" xfId="3" applyNumberFormat="1" applyFont="1" applyBorder="1" applyAlignment="1" applyProtection="1">
      <alignment horizontal="center"/>
      <protection locked="0"/>
    </xf>
    <xf numFmtId="9" fontId="6" fillId="3" borderId="0" xfId="3" applyFont="1" applyFill="1" applyBorder="1" applyAlignment="1" applyProtection="1">
      <alignment horizontal="center"/>
      <protection locked="0"/>
    </xf>
    <xf numFmtId="41" fontId="6" fillId="0" borderId="0" xfId="1" applyNumberFormat="1" applyFont="1" applyBorder="1" applyAlignment="1">
      <alignment horizontal="center"/>
    </xf>
    <xf numFmtId="38" fontId="7" fillId="10" borderId="3" xfId="1" applyNumberFormat="1" applyFont="1" applyFill="1" applyBorder="1" applyAlignment="1">
      <alignment horizontal="center"/>
    </xf>
    <xf numFmtId="38" fontId="3" fillId="0" borderId="9" xfId="1" applyNumberFormat="1" applyFont="1" applyBorder="1" applyAlignment="1">
      <alignment horizontal="center"/>
    </xf>
    <xf numFmtId="9" fontId="1" fillId="0" borderId="10" xfId="3" applyFont="1" applyBorder="1" applyAlignment="1">
      <alignment horizontal="center"/>
    </xf>
    <xf numFmtId="9" fontId="1" fillId="0" borderId="9" xfId="3" applyFont="1" applyBorder="1" applyAlignment="1">
      <alignment horizontal="center"/>
    </xf>
    <xf numFmtId="9" fontId="3" fillId="0" borderId="8" xfId="3" applyFont="1" applyBorder="1" applyAlignment="1">
      <alignment horizontal="center"/>
    </xf>
    <xf numFmtId="9" fontId="1" fillId="0" borderId="8" xfId="3" applyFont="1" applyBorder="1" applyAlignment="1">
      <alignment horizontal="center"/>
    </xf>
    <xf numFmtId="49" fontId="3" fillId="11" borderId="18" xfId="0" applyNumberFormat="1" applyFont="1" applyFill="1" applyBorder="1" applyAlignment="1">
      <alignment horizontal="left" vertical="top"/>
    </xf>
    <xf numFmtId="164" fontId="3" fillId="0" borderId="0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left"/>
    </xf>
    <xf numFmtId="38" fontId="3" fillId="0" borderId="45" xfId="1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left"/>
    </xf>
    <xf numFmtId="164" fontId="3" fillId="0" borderId="33" xfId="1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left" vertical="top" wrapText="1"/>
    </xf>
    <xf numFmtId="9" fontId="1" fillId="0" borderId="34" xfId="3" applyFont="1" applyBorder="1" applyAlignment="1">
      <alignment horizontal="center"/>
    </xf>
    <xf numFmtId="166" fontId="12" fillId="0" borderId="46" xfId="3" applyNumberFormat="1" applyFont="1" applyBorder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166" fontId="1" fillId="0" borderId="14" xfId="3" applyNumberFormat="1" applyFont="1" applyBorder="1" applyAlignment="1">
      <alignment horizontal="center"/>
    </xf>
    <xf numFmtId="49" fontId="3" fillId="0" borderId="35" xfId="0" applyNumberFormat="1" applyFont="1" applyBorder="1"/>
    <xf numFmtId="9" fontId="1" fillId="0" borderId="45" xfId="3" applyFont="1" applyBorder="1" applyAlignment="1">
      <alignment horizontal="center"/>
    </xf>
    <xf numFmtId="49" fontId="3" fillId="0" borderId="18" xfId="0" applyNumberFormat="1" applyFont="1" applyBorder="1"/>
    <xf numFmtId="9" fontId="3" fillId="0" borderId="33" xfId="3" applyFont="1" applyBorder="1" applyAlignment="1">
      <alignment horizontal="center"/>
    </xf>
    <xf numFmtId="9" fontId="1" fillId="0" borderId="33" xfId="3" applyFont="1" applyBorder="1" applyAlignment="1">
      <alignment horizontal="center"/>
    </xf>
    <xf numFmtId="49" fontId="3" fillId="0" borderId="18" xfId="2" applyNumberFormat="1" applyFont="1" applyBorder="1" applyAlignment="1">
      <alignment vertical="top" wrapText="1"/>
    </xf>
    <xf numFmtId="49" fontId="3" fillId="0" borderId="18" xfId="2" applyNumberFormat="1" applyFont="1" applyBorder="1" applyAlignment="1">
      <alignment horizontal="right" vertical="top" wrapText="1"/>
    </xf>
    <xf numFmtId="49" fontId="3" fillId="0" borderId="19" xfId="0" applyNumberFormat="1" applyFont="1" applyBorder="1" applyAlignment="1">
      <alignment horizontal="left"/>
    </xf>
    <xf numFmtId="49" fontId="3" fillId="11" borderId="18" xfId="0" applyNumberFormat="1" applyFont="1" applyFill="1" applyBorder="1" applyAlignment="1">
      <alignment horizontal="left"/>
    </xf>
    <xf numFmtId="164" fontId="10" fillId="11" borderId="0" xfId="1" applyNumberFormat="1" applyFont="1" applyFill="1" applyBorder="1" applyAlignment="1">
      <alignment wrapText="1"/>
    </xf>
    <xf numFmtId="164" fontId="10" fillId="11" borderId="0" xfId="1" applyNumberFormat="1" applyFont="1" applyFill="1" applyBorder="1" applyAlignment="1">
      <alignment horizontal="center" wrapText="1"/>
    </xf>
    <xf numFmtId="164" fontId="10" fillId="0" borderId="0" xfId="1" applyNumberFormat="1" applyFont="1" applyBorder="1" applyAlignment="1">
      <alignment horizontal="center" wrapText="1"/>
    </xf>
    <xf numFmtId="164" fontId="3" fillId="0" borderId="45" xfId="1" applyNumberFormat="1" applyFont="1" applyBorder="1" applyAlignment="1">
      <alignment horizontal="center"/>
    </xf>
    <xf numFmtId="166" fontId="12" fillId="0" borderId="40" xfId="3" applyNumberFormat="1" applyFont="1" applyBorder="1" applyAlignment="1">
      <alignment horizontal="center"/>
    </xf>
    <xf numFmtId="49" fontId="3" fillId="0" borderId="35" xfId="2" applyNumberFormat="1" applyFont="1" applyBorder="1" applyAlignment="1">
      <alignment vertical="top" wrapText="1"/>
    </xf>
    <xf numFmtId="164" fontId="3" fillId="11" borderId="0" xfId="1" applyNumberFormat="1" applyFont="1" applyFill="1" applyBorder="1" applyAlignment="1">
      <alignment horizontal="center"/>
    </xf>
    <xf numFmtId="10" fontId="1" fillId="0" borderId="0" xfId="3" applyNumberFormat="1" applyFont="1" applyBorder="1" applyAlignment="1">
      <alignment horizontal="center"/>
    </xf>
    <xf numFmtId="10" fontId="1" fillId="0" borderId="14" xfId="3" applyNumberFormat="1" applyFont="1" applyBorder="1" applyAlignment="1">
      <alignment horizontal="center"/>
    </xf>
    <xf numFmtId="49" fontId="3" fillId="10" borderId="18" xfId="2" applyNumberFormat="1" applyFont="1" applyFill="1" applyBorder="1" applyAlignment="1">
      <alignment horizontal="right" vertical="top" wrapText="1"/>
    </xf>
    <xf numFmtId="9" fontId="1" fillId="10" borderId="10" xfId="3" applyFont="1" applyFill="1" applyBorder="1" applyAlignment="1">
      <alignment horizontal="center"/>
    </xf>
    <xf numFmtId="9" fontId="1" fillId="10" borderId="34" xfId="3" applyFont="1" applyFill="1" applyBorder="1" applyAlignment="1">
      <alignment horizontal="center"/>
    </xf>
    <xf numFmtId="38" fontId="1" fillId="0" borderId="11" xfId="0" applyNumberFormat="1" applyFont="1" applyBorder="1" applyAlignment="1">
      <alignment horizontal="center"/>
    </xf>
    <xf numFmtId="38" fontId="1" fillId="4" borderId="22" xfId="2" applyNumberFormat="1" applyFont="1" applyFill="1" applyBorder="1" applyAlignment="1" applyProtection="1">
      <alignment horizontal="center"/>
    </xf>
    <xf numFmtId="38" fontId="1" fillId="0" borderId="11" xfId="2" applyNumberFormat="1" applyFont="1" applyBorder="1" applyAlignment="1" applyProtection="1">
      <alignment horizontal="center"/>
    </xf>
    <xf numFmtId="38" fontId="1" fillId="0" borderId="0" xfId="2" applyNumberFormat="1" applyFont="1" applyFill="1" applyBorder="1" applyAlignment="1"/>
    <xf numFmtId="38" fontId="25" fillId="19" borderId="11" xfId="0" applyNumberFormat="1" applyFont="1" applyFill="1" applyBorder="1" applyProtection="1">
      <protection locked="0"/>
    </xf>
    <xf numFmtId="40" fontId="25" fillId="19" borderId="11" xfId="0" applyNumberFormat="1" applyFont="1" applyFill="1" applyBorder="1" applyProtection="1">
      <protection locked="0"/>
    </xf>
    <xf numFmtId="38" fontId="1" fillId="0" borderId="0" xfId="0" applyNumberFormat="1" applyFont="1" applyAlignment="1">
      <alignment vertical="center"/>
    </xf>
    <xf numFmtId="38" fontId="1" fillId="0" borderId="0" xfId="2" applyNumberFormat="1" applyFont="1" applyFill="1" applyAlignment="1"/>
    <xf numFmtId="38" fontId="1" fillId="0" borderId="0" xfId="2" applyNumberFormat="1" applyFont="1" applyFill="1" applyAlignment="1">
      <alignment vertical="center"/>
    </xf>
    <xf numFmtId="10" fontId="15" fillId="0" borderId="0" xfId="1" applyNumberFormat="1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38" fontId="5" fillId="10" borderId="3" xfId="2" applyNumberFormat="1" applyFont="1" applyFill="1" applyBorder="1" applyAlignment="1">
      <alignment horizontal="center" vertical="center"/>
    </xf>
    <xf numFmtId="38" fontId="5" fillId="0" borderId="22" xfId="2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/>
    </xf>
    <xf numFmtId="49" fontId="25" fillId="18" borderId="0" xfId="0" applyNumberFormat="1" applyFont="1" applyFill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49" fontId="5" fillId="10" borderId="18" xfId="0" applyNumberFormat="1" applyFont="1" applyFill="1" applyBorder="1" applyAlignment="1">
      <alignment horizontal="left" vertical="center"/>
    </xf>
    <xf numFmtId="166" fontId="5" fillId="12" borderId="0" xfId="1" applyNumberFormat="1" applyFont="1" applyFill="1" applyBorder="1" applyAlignment="1">
      <alignment horizontal="center" vertical="center"/>
    </xf>
    <xf numFmtId="164" fontId="32" fillId="12" borderId="0" xfId="1" applyNumberFormat="1" applyFont="1" applyFill="1" applyBorder="1" applyAlignment="1">
      <alignment horizontal="center" vertical="center"/>
    </xf>
    <xf numFmtId="166" fontId="5" fillId="12" borderId="0" xfId="1" applyNumberFormat="1" applyFont="1" applyFill="1" applyBorder="1" applyAlignment="1">
      <alignment horizontal="center" vertical="center" wrapText="1"/>
    </xf>
    <xf numFmtId="41" fontId="5" fillId="12" borderId="0" xfId="1" applyNumberFormat="1" applyFont="1" applyFill="1" applyBorder="1" applyAlignment="1">
      <alignment horizontal="center" vertical="center"/>
    </xf>
    <xf numFmtId="41" fontId="5" fillId="12" borderId="14" xfId="1" applyNumberFormat="1" applyFont="1" applyFill="1" applyBorder="1" applyAlignment="1">
      <alignment horizontal="center" vertical="center" wrapText="1"/>
    </xf>
    <xf numFmtId="9" fontId="6" fillId="0" borderId="0" xfId="1" applyNumberFormat="1" applyFont="1" applyBorder="1" applyAlignment="1">
      <alignment horizontal="center"/>
    </xf>
    <xf numFmtId="49" fontId="5" fillId="10" borderId="19" xfId="2" applyNumberFormat="1" applyFont="1" applyFill="1" applyBorder="1" applyAlignment="1">
      <alignment horizontal="left" vertical="top" wrapText="1"/>
    </xf>
    <xf numFmtId="166" fontId="6" fillId="10" borderId="36" xfId="1" applyNumberFormat="1" applyFont="1" applyFill="1" applyBorder="1" applyAlignment="1">
      <alignment horizontal="center"/>
    </xf>
    <xf numFmtId="164" fontId="6" fillId="10" borderId="36" xfId="1" applyNumberFormat="1" applyFont="1" applyFill="1" applyBorder="1" applyAlignment="1">
      <alignment horizontal="center"/>
    </xf>
    <xf numFmtId="41" fontId="6" fillId="10" borderId="36" xfId="1" applyNumberFormat="1" applyFont="1" applyFill="1" applyBorder="1" applyAlignment="1">
      <alignment horizontal="center"/>
    </xf>
    <xf numFmtId="49" fontId="5" fillId="10" borderId="15" xfId="0" applyNumberFormat="1" applyFont="1" applyFill="1" applyBorder="1" applyAlignment="1">
      <alignment horizontal="left" vertical="center"/>
    </xf>
    <xf numFmtId="166" fontId="5" fillId="12" borderId="16" xfId="1" applyNumberFormat="1" applyFont="1" applyFill="1" applyBorder="1" applyAlignment="1">
      <alignment horizontal="center" vertical="center"/>
    </xf>
    <xf numFmtId="164" fontId="32" fillId="12" borderId="16" xfId="1" applyNumberFormat="1" applyFont="1" applyFill="1" applyBorder="1" applyAlignment="1">
      <alignment horizontal="center" vertical="center"/>
    </xf>
    <xf numFmtId="166" fontId="5" fillId="12" borderId="16" xfId="1" applyNumberFormat="1" applyFont="1" applyFill="1" applyBorder="1" applyAlignment="1">
      <alignment horizontal="center" vertical="center" wrapText="1"/>
    </xf>
    <xf numFmtId="41" fontId="5" fillId="12" borderId="16" xfId="1" applyNumberFormat="1" applyFont="1" applyFill="1" applyBorder="1" applyAlignment="1">
      <alignment horizontal="center" vertical="center"/>
    </xf>
    <xf numFmtId="41" fontId="5" fillId="12" borderId="17" xfId="1" applyNumberFormat="1" applyFont="1" applyFill="1" applyBorder="1" applyAlignment="1">
      <alignment horizontal="center" vertical="center" wrapText="1"/>
    </xf>
    <xf numFmtId="49" fontId="5" fillId="0" borderId="18" xfId="2" applyNumberFormat="1" applyFont="1" applyBorder="1" applyAlignment="1">
      <alignment vertical="top" wrapText="1"/>
    </xf>
    <xf numFmtId="41" fontId="6" fillId="0" borderId="0" xfId="1" quotePrefix="1" applyNumberFormat="1" applyFont="1" applyBorder="1" applyAlignment="1">
      <alignment horizontal="center"/>
    </xf>
    <xf numFmtId="49" fontId="5" fillId="0" borderId="18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5" fillId="0" borderId="14" xfId="1" applyNumberFormat="1" applyFont="1" applyBorder="1" applyAlignment="1">
      <alignment horizontal="center"/>
    </xf>
    <xf numFmtId="41" fontId="6" fillId="0" borderId="14" xfId="1" applyNumberFormat="1" applyFont="1" applyBorder="1" applyAlignment="1">
      <alignment horizontal="center"/>
    </xf>
    <xf numFmtId="166" fontId="6" fillId="0" borderId="0" xfId="1" applyNumberFormat="1" applyFont="1" applyBorder="1" applyAlignment="1" applyProtection="1">
      <alignment horizontal="center"/>
      <protection locked="0"/>
    </xf>
    <xf numFmtId="41" fontId="15" fillId="0" borderId="0" xfId="1" applyNumberFormat="1" applyFont="1" applyBorder="1" applyAlignment="1">
      <alignment horizontal="center"/>
    </xf>
    <xf numFmtId="9" fontId="6" fillId="0" borderId="0" xfId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center"/>
    </xf>
    <xf numFmtId="41" fontId="6" fillId="0" borderId="14" xfId="1" applyNumberFormat="1" applyFont="1" applyFill="1" applyBorder="1" applyAlignment="1">
      <alignment horizontal="center"/>
    </xf>
    <xf numFmtId="9" fontId="5" fillId="0" borderId="0" xfId="3" applyFont="1" applyBorder="1" applyAlignment="1">
      <alignment horizontal="center"/>
    </xf>
    <xf numFmtId="41" fontId="6" fillId="0" borderId="14" xfId="2" applyNumberFormat="1" applyFont="1" applyBorder="1" applyAlignment="1">
      <alignment horizontal="center"/>
    </xf>
    <xf numFmtId="49" fontId="5" fillId="10" borderId="19" xfId="0" applyNumberFormat="1" applyFont="1" applyFill="1" applyBorder="1" applyAlignment="1">
      <alignment horizontal="left" vertical="center"/>
    </xf>
    <xf numFmtId="9" fontId="11" fillId="10" borderId="36" xfId="1" applyNumberFormat="1" applyFont="1" applyFill="1" applyBorder="1" applyAlignment="1">
      <alignment horizontal="center"/>
    </xf>
    <xf numFmtId="41" fontId="11" fillId="10" borderId="36" xfId="1" applyNumberFormat="1" applyFont="1" applyFill="1" applyBorder="1" applyAlignment="1">
      <alignment horizontal="center"/>
    </xf>
    <xf numFmtId="8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27" xfId="2" applyNumberFormat="1" applyFont="1" applyFill="1" applyBorder="1" applyAlignment="1" applyProtection="1">
      <alignment horizontal="right" vertical="top"/>
      <protection locked="0"/>
    </xf>
    <xf numFmtId="38" fontId="6" fillId="3" borderId="33" xfId="2" applyNumberFormat="1" applyFont="1" applyFill="1" applyBorder="1" applyAlignment="1" applyProtection="1">
      <alignment horizontal="right" vertical="top"/>
      <protection locked="0"/>
    </xf>
    <xf numFmtId="166" fontId="5" fillId="0" borderId="21" xfId="2" applyNumberFormat="1" applyFont="1" applyFill="1" applyBorder="1" applyAlignment="1">
      <alignment horizontal="right"/>
    </xf>
    <xf numFmtId="165" fontId="5" fillId="0" borderId="21" xfId="2" applyNumberFormat="1" applyFont="1" applyFill="1" applyBorder="1" applyAlignment="1">
      <alignment horizontal="center"/>
    </xf>
    <xf numFmtId="38" fontId="5" fillId="8" borderId="3" xfId="2" applyNumberFormat="1" applyFont="1" applyFill="1" applyBorder="1" applyAlignment="1"/>
    <xf numFmtId="49" fontId="6" fillId="3" borderId="26" xfId="2" applyNumberFormat="1" applyFont="1" applyFill="1" applyBorder="1" applyAlignment="1" applyProtection="1">
      <alignment horizontal="left" vertical="top"/>
      <protection locked="0"/>
    </xf>
    <xf numFmtId="49" fontId="6" fillId="3" borderId="11" xfId="2" applyNumberFormat="1" applyFont="1" applyFill="1" applyBorder="1" applyAlignment="1" applyProtection="1">
      <alignment horizontal="left" vertical="top"/>
      <protection locked="0"/>
    </xf>
    <xf numFmtId="10" fontId="6" fillId="3" borderId="11" xfId="3" applyNumberFormat="1" applyFont="1" applyFill="1" applyBorder="1" applyAlignment="1" applyProtection="1">
      <alignment horizontal="center" vertical="top"/>
      <protection locked="0"/>
    </xf>
    <xf numFmtId="1" fontId="6" fillId="3" borderId="11" xfId="3" applyNumberFormat="1" applyFont="1" applyFill="1" applyBorder="1" applyAlignment="1" applyProtection="1">
      <alignment horizontal="center" vertical="top"/>
      <protection locked="0"/>
    </xf>
    <xf numFmtId="49" fontId="6" fillId="3" borderId="26" xfId="0" applyNumberFormat="1" applyFont="1" applyFill="1" applyBorder="1" applyAlignment="1" applyProtection="1">
      <alignment horizontal="left" vertical="top"/>
      <protection locked="0"/>
    </xf>
    <xf numFmtId="10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right" vertical="top"/>
      <protection locked="0"/>
    </xf>
    <xf numFmtId="40" fontId="6" fillId="3" borderId="11" xfId="2" applyNumberFormat="1" applyFont="1" applyFill="1" applyBorder="1" applyAlignment="1" applyProtection="1">
      <alignment vertical="top"/>
      <protection locked="0"/>
    </xf>
    <xf numFmtId="40" fontId="6" fillId="3" borderId="9" xfId="2" applyNumberFormat="1" applyFont="1" applyFill="1" applyBorder="1" applyAlignment="1" applyProtection="1">
      <alignment vertical="top"/>
      <protection locked="0"/>
    </xf>
    <xf numFmtId="40" fontId="6" fillId="3" borderId="27" xfId="2" applyNumberFormat="1" applyFont="1" applyFill="1" applyBorder="1" applyAlignment="1" applyProtection="1">
      <alignment vertical="top"/>
      <protection locked="0"/>
    </xf>
    <xf numFmtId="40" fontId="6" fillId="3" borderId="45" xfId="2" applyNumberFormat="1" applyFont="1" applyFill="1" applyBorder="1" applyAlignment="1" applyProtection="1">
      <alignment vertical="top"/>
      <protection locked="0"/>
    </xf>
    <xf numFmtId="165" fontId="18" fillId="4" borderId="0" xfId="0" applyNumberFormat="1" applyFont="1" applyFill="1" applyAlignment="1">
      <alignment horizontal="left" vertical="top"/>
    </xf>
    <xf numFmtId="6" fontId="7" fillId="0" borderId="18" xfId="0" applyNumberFormat="1" applyFont="1" applyBorder="1" applyAlignment="1">
      <alignment horizontal="center" vertical="top"/>
    </xf>
    <xf numFmtId="38" fontId="7" fillId="0" borderId="3" xfId="0" applyNumberFormat="1" applyFont="1" applyBorder="1" applyAlignment="1">
      <alignment horizontal="center" vertical="top"/>
    </xf>
    <xf numFmtId="6" fontId="7" fillId="0" borderId="0" xfId="0" applyNumberFormat="1" applyFont="1" applyAlignment="1">
      <alignment horizontal="center" vertical="top"/>
    </xf>
    <xf numFmtId="38" fontId="7" fillId="0" borderId="20" xfId="0" applyNumberFormat="1" applyFont="1" applyBorder="1" applyAlignment="1">
      <alignment horizontal="center" vertical="top"/>
    </xf>
    <xf numFmtId="6" fontId="5" fillId="0" borderId="19" xfId="0" applyNumberFormat="1" applyFont="1" applyBorder="1" applyAlignment="1">
      <alignment horizontal="center" vertical="top"/>
    </xf>
    <xf numFmtId="6" fontId="6" fillId="0" borderId="36" xfId="2" applyNumberFormat="1" applyFont="1" applyBorder="1" applyAlignment="1">
      <alignment horizontal="center" vertical="top"/>
    </xf>
    <xf numFmtId="6" fontId="1" fillId="0" borderId="36" xfId="2" applyNumberFormat="1" applyBorder="1" applyAlignment="1">
      <alignment horizontal="center" vertical="top"/>
    </xf>
    <xf numFmtId="6" fontId="6" fillId="0" borderId="31" xfId="2" applyNumberFormat="1" applyFont="1" applyBorder="1" applyAlignment="1">
      <alignment horizontal="center" vertical="top"/>
    </xf>
    <xf numFmtId="165" fontId="29" fillId="4" borderId="0" xfId="0" applyNumberFormat="1" applyFont="1" applyFill="1" applyAlignment="1">
      <alignment horizontal="left" vertical="top"/>
    </xf>
    <xf numFmtId="0" fontId="18" fillId="4" borderId="0" xfId="0" applyFont="1" applyFill="1" applyAlignment="1">
      <alignment horizontal="left" vertical="top"/>
    </xf>
    <xf numFmtId="6" fontId="14" fillId="0" borderId="15" xfId="0" applyNumberFormat="1" applyFont="1" applyBorder="1" applyAlignment="1">
      <alignment horizontal="center" vertical="top"/>
    </xf>
    <xf numFmtId="38" fontId="14" fillId="0" borderId="3" xfId="2" applyNumberFormat="1" applyFont="1" applyBorder="1" applyAlignment="1">
      <alignment horizontal="center" vertical="top"/>
    </xf>
    <xf numFmtId="6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10" xfId="2" applyNumberFormat="1" applyFont="1" applyFill="1" applyBorder="1" applyAlignment="1" applyProtection="1">
      <alignment horizontal="center" vertical="top"/>
      <protection locked="0"/>
    </xf>
    <xf numFmtId="6" fontId="5" fillId="6" borderId="0" xfId="0" applyNumberFormat="1" applyFont="1" applyFill="1" applyAlignment="1">
      <alignment horizontal="center" vertical="top"/>
    </xf>
    <xf numFmtId="38" fontId="6" fillId="3" borderId="34" xfId="2" applyNumberFormat="1" applyFont="1" applyFill="1" applyBorder="1" applyAlignment="1" applyProtection="1">
      <alignment horizontal="center" vertical="top"/>
      <protection locked="0"/>
    </xf>
    <xf numFmtId="6" fontId="1" fillId="4" borderId="0" xfId="2" applyNumberFormat="1" applyFill="1" applyBorder="1" applyAlignment="1">
      <alignment horizontal="center" vertical="top"/>
    </xf>
    <xf numFmtId="38" fontId="6" fillId="3" borderId="27" xfId="2" applyNumberFormat="1" applyFont="1" applyFill="1" applyBorder="1" applyAlignment="1" applyProtection="1">
      <alignment horizontal="center" vertical="top"/>
      <protection locked="0"/>
    </xf>
    <xf numFmtId="6" fontId="6" fillId="3" borderId="44" xfId="2" applyNumberFormat="1" applyFont="1" applyFill="1" applyBorder="1" applyAlignment="1" applyProtection="1">
      <alignment horizontal="left" vertical="top" wrapText="1"/>
      <protection locked="0"/>
    </xf>
    <xf numFmtId="6" fontId="6" fillId="3" borderId="28" xfId="2" applyNumberFormat="1" applyFont="1" applyFill="1" applyBorder="1" applyAlignment="1" applyProtection="1">
      <alignment horizontal="left" vertical="top"/>
      <protection locked="0"/>
    </xf>
    <xf numFmtId="38" fontId="6" fillId="3" borderId="29" xfId="2" applyNumberFormat="1" applyFont="1" applyFill="1" applyBorder="1" applyAlignment="1" applyProtection="1">
      <alignment horizontal="center" vertical="top"/>
      <protection locked="0"/>
    </xf>
    <xf numFmtId="6" fontId="1" fillId="4" borderId="36" xfId="2" applyNumberFormat="1" applyFill="1" applyBorder="1" applyAlignment="1">
      <alignment horizontal="center" vertical="top"/>
    </xf>
    <xf numFmtId="38" fontId="6" fillId="3" borderId="30" xfId="2" applyNumberFormat="1" applyFont="1" applyFill="1" applyBorder="1" applyAlignment="1" applyProtection="1">
      <alignment horizontal="center" vertical="top"/>
      <protection locked="0"/>
    </xf>
    <xf numFmtId="6" fontId="3" fillId="0" borderId="20" xfId="0" applyNumberFormat="1" applyFont="1" applyBorder="1" applyAlignment="1">
      <alignment horizontal="center" vertical="top"/>
    </xf>
    <xf numFmtId="6" fontId="6" fillId="0" borderId="21" xfId="2" applyNumberFormat="1" applyFont="1" applyBorder="1" applyAlignment="1">
      <alignment horizontal="center" vertical="top"/>
    </xf>
    <xf numFmtId="6" fontId="1" fillId="4" borderId="21" xfId="2" applyNumberFormat="1" applyFill="1" applyBorder="1" applyAlignment="1">
      <alignment horizontal="center" vertical="top"/>
    </xf>
    <xf numFmtId="3" fontId="6" fillId="0" borderId="14" xfId="2" applyNumberFormat="1" applyFont="1" applyBorder="1" applyAlignment="1">
      <alignment horizontal="center" vertical="top"/>
    </xf>
    <xf numFmtId="0" fontId="29" fillId="4" borderId="0" xfId="0" applyFont="1" applyFill="1" applyAlignment="1">
      <alignment horizontal="left" vertical="top"/>
    </xf>
    <xf numFmtId="6" fontId="14" fillId="0" borderId="15" xfId="2" applyNumberFormat="1" applyFont="1" applyBorder="1" applyAlignment="1">
      <alignment horizontal="center" vertical="top" wrapText="1"/>
    </xf>
    <xf numFmtId="6" fontId="1" fillId="0" borderId="5" xfId="2" applyNumberFormat="1" applyBorder="1" applyAlignment="1">
      <alignment horizontal="center" vertical="top"/>
    </xf>
    <xf numFmtId="6" fontId="6" fillId="3" borderId="43" xfId="2" applyNumberFormat="1" applyFont="1" applyFill="1" applyBorder="1" applyAlignment="1" applyProtection="1">
      <alignment horizontal="left" vertical="top"/>
      <protection locked="0"/>
    </xf>
    <xf numFmtId="38" fontId="6" fillId="3" borderId="9" xfId="2" applyNumberFormat="1" applyFont="1" applyFill="1" applyBorder="1" applyAlignment="1" applyProtection="1">
      <alignment horizontal="center" vertical="top"/>
      <protection locked="0"/>
    </xf>
    <xf numFmtId="38" fontId="6" fillId="3" borderId="45" xfId="2" applyNumberFormat="1" applyFont="1" applyFill="1" applyBorder="1" applyAlignment="1" applyProtection="1">
      <alignment horizontal="center" vertical="top"/>
      <protection locked="0"/>
    </xf>
    <xf numFmtId="6" fontId="5" fillId="0" borderId="20" xfId="0" applyNumberFormat="1" applyFont="1" applyBorder="1" applyAlignment="1">
      <alignment horizontal="left" vertical="top"/>
    </xf>
    <xf numFmtId="6" fontId="1" fillId="0" borderId="21" xfId="2" applyNumberFormat="1" applyBorder="1" applyAlignment="1">
      <alignment horizontal="center" vertical="top"/>
    </xf>
    <xf numFmtId="6" fontId="6" fillId="0" borderId="22" xfId="2" applyNumberFormat="1" applyFont="1" applyBorder="1" applyAlignment="1">
      <alignment horizontal="center" vertical="top"/>
    </xf>
    <xf numFmtId="6" fontId="23" fillId="0" borderId="19" xfId="0" applyNumberFormat="1" applyFont="1" applyBorder="1" applyAlignment="1">
      <alignment horizontal="left" vertical="top" wrapText="1"/>
    </xf>
    <xf numFmtId="6" fontId="6" fillId="0" borderId="36" xfId="2" applyNumberFormat="1" applyFont="1" applyFill="1" applyBorder="1" applyAlignment="1" applyProtection="1">
      <alignment horizontal="center" vertical="top"/>
    </xf>
    <xf numFmtId="6" fontId="1" fillId="0" borderId="36" xfId="2" applyNumberFormat="1" applyFill="1" applyBorder="1" applyAlignment="1" applyProtection="1">
      <alignment horizontal="center" vertical="top"/>
    </xf>
    <xf numFmtId="6" fontId="6" fillId="0" borderId="31" xfId="2" applyNumberFormat="1" applyFont="1" applyFill="1" applyBorder="1" applyAlignment="1" applyProtection="1">
      <alignment horizontal="center" vertical="top"/>
    </xf>
    <xf numFmtId="6" fontId="6" fillId="0" borderId="0" xfId="2" applyNumberFormat="1" applyFont="1" applyFill="1" applyBorder="1" applyAlignment="1" applyProtection="1">
      <alignment horizontal="left" vertical="top"/>
    </xf>
    <xf numFmtId="6" fontId="5" fillId="0" borderId="18" xfId="0" applyNumberFormat="1" applyFont="1" applyBorder="1" applyAlignment="1">
      <alignment horizontal="left" vertical="top"/>
    </xf>
    <xf numFmtId="6" fontId="6" fillId="0" borderId="0" xfId="2" applyNumberFormat="1" applyFont="1" applyBorder="1" applyAlignment="1">
      <alignment horizontal="center" vertical="top"/>
    </xf>
    <xf numFmtId="6" fontId="6" fillId="0" borderId="14" xfId="2" applyNumberFormat="1" applyFont="1" applyBorder="1" applyAlignment="1">
      <alignment horizontal="center" vertical="top"/>
    </xf>
    <xf numFmtId="38" fontId="7" fillId="0" borderId="20" xfId="2" applyNumberFormat="1" applyFont="1" applyBorder="1" applyAlignment="1">
      <alignment horizontal="center" vertical="top"/>
    </xf>
    <xf numFmtId="38" fontId="7" fillId="0" borderId="3" xfId="2" applyNumberFormat="1" applyFont="1" applyBorder="1" applyAlignment="1">
      <alignment horizontal="center" vertical="top"/>
    </xf>
    <xf numFmtId="6" fontId="0" fillId="4" borderId="0" xfId="0" applyNumberFormat="1" applyFill="1" applyAlignment="1">
      <alignment horizontal="center" vertical="top"/>
    </xf>
    <xf numFmtId="6" fontId="0" fillId="4" borderId="18" xfId="0" applyNumberFormat="1" applyFill="1" applyBorder="1" applyAlignment="1">
      <alignment horizontal="center" vertical="top"/>
    </xf>
    <xf numFmtId="6" fontId="1" fillId="4" borderId="14" xfId="2" applyNumberFormat="1" applyFill="1" applyBorder="1" applyAlignment="1">
      <alignment horizontal="center" vertical="top"/>
    </xf>
    <xf numFmtId="6" fontId="14" fillId="0" borderId="37" xfId="2" applyNumberFormat="1" applyFont="1" applyBorder="1" applyAlignment="1">
      <alignment horizontal="center" vertical="top" wrapText="1"/>
    </xf>
    <xf numFmtId="38" fontId="6" fillId="0" borderId="10" xfId="2" applyNumberFormat="1" applyFont="1" applyBorder="1" applyAlignment="1">
      <alignment horizontal="center" vertical="top"/>
    </xf>
    <xf numFmtId="6" fontId="1" fillId="0" borderId="0" xfId="2" applyNumberFormat="1" applyBorder="1" applyAlignment="1">
      <alignment horizontal="center" vertical="top"/>
    </xf>
    <xf numFmtId="38" fontId="6" fillId="0" borderId="34" xfId="2" applyNumberFormat="1" applyFont="1" applyBorder="1" applyAlignment="1">
      <alignment horizontal="center" vertical="top"/>
    </xf>
    <xf numFmtId="6" fontId="6" fillId="0" borderId="16" xfId="2" applyNumberFormat="1" applyFont="1" applyBorder="1" applyAlignment="1">
      <alignment horizontal="center" vertical="top"/>
    </xf>
    <xf numFmtId="38" fontId="6" fillId="0" borderId="33" xfId="2" applyNumberFormat="1" applyFont="1" applyBorder="1" applyAlignment="1">
      <alignment horizontal="center" vertical="top"/>
    </xf>
    <xf numFmtId="38" fontId="6" fillId="0" borderId="11" xfId="2" applyNumberFormat="1" applyFont="1" applyBorder="1" applyAlignment="1">
      <alignment horizontal="center" vertical="top"/>
    </xf>
    <xf numFmtId="38" fontId="6" fillId="0" borderId="27" xfId="2" applyNumberFormat="1" applyFont="1" applyBorder="1" applyAlignment="1">
      <alignment horizontal="center" vertical="top"/>
    </xf>
    <xf numFmtId="6" fontId="6" fillId="0" borderId="5" xfId="2" applyNumberFormat="1" applyFont="1" applyBorder="1" applyAlignment="1">
      <alignment horizontal="center" vertical="top"/>
    </xf>
    <xf numFmtId="6" fontId="1" fillId="4" borderId="16" xfId="2" applyNumberFormat="1" applyFill="1" applyBorder="1" applyAlignment="1">
      <alignment horizontal="center" vertical="top"/>
    </xf>
    <xf numFmtId="6" fontId="6" fillId="4" borderId="0" xfId="2" applyNumberFormat="1" applyFont="1" applyFill="1" applyBorder="1" applyAlignment="1">
      <alignment horizontal="center" vertical="top"/>
    </xf>
    <xf numFmtId="6" fontId="6" fillId="4" borderId="14" xfId="2" applyNumberFormat="1" applyFont="1" applyFill="1" applyBorder="1" applyAlignment="1">
      <alignment horizontal="center" vertical="top"/>
    </xf>
    <xf numFmtId="38" fontId="7" fillId="0" borderId="3" xfId="2" applyNumberFormat="1" applyFont="1" applyFill="1" applyBorder="1" applyAlignment="1">
      <alignment horizontal="center" vertical="top"/>
    </xf>
    <xf numFmtId="49" fontId="5" fillId="10" borderId="15" xfId="2" applyNumberFormat="1" applyFont="1" applyFill="1" applyBorder="1" applyAlignment="1">
      <alignment vertical="center" wrapText="1"/>
    </xf>
    <xf numFmtId="49" fontId="5" fillId="10" borderId="16" xfId="2" applyNumberFormat="1" applyFont="1" applyFill="1" applyBorder="1" applyAlignment="1">
      <alignment vertical="center" wrapText="1"/>
    </xf>
    <xf numFmtId="6" fontId="6" fillId="3" borderId="11" xfId="2" applyNumberFormat="1" applyFont="1" applyFill="1" applyBorder="1" applyAlignment="1" applyProtection="1">
      <alignment horizontal="left" vertical="top" wrapText="1"/>
      <protection locked="0"/>
    </xf>
    <xf numFmtId="38" fontId="6" fillId="3" borderId="23" xfId="2" applyNumberFormat="1" applyFont="1" applyFill="1" applyBorder="1" applyAlignment="1" applyProtection="1">
      <alignment horizontal="center" vertical="top"/>
      <protection locked="0"/>
    </xf>
    <xf numFmtId="38" fontId="6" fillId="0" borderId="24" xfId="2" applyNumberFormat="1" applyFont="1" applyBorder="1" applyAlignment="1" applyProtection="1">
      <alignment horizontal="center" vertical="top"/>
      <protection hidden="1"/>
    </xf>
    <xf numFmtId="38" fontId="6" fillId="0" borderId="25" xfId="2" applyNumberFormat="1" applyFont="1" applyBorder="1" applyAlignment="1" applyProtection="1">
      <alignment horizontal="center" vertical="top"/>
      <protection hidden="1"/>
    </xf>
    <xf numFmtId="38" fontId="6" fillId="3" borderId="26" xfId="2" applyNumberFormat="1" applyFont="1" applyFill="1" applyBorder="1" applyAlignment="1" applyProtection="1">
      <alignment horizontal="center" vertical="top"/>
      <protection locked="0"/>
    </xf>
    <xf numFmtId="38" fontId="6" fillId="0" borderId="11" xfId="2" applyNumberFormat="1" applyFont="1" applyBorder="1" applyAlignment="1" applyProtection="1">
      <alignment horizontal="center" vertical="top"/>
      <protection hidden="1"/>
    </xf>
    <xf numFmtId="38" fontId="6" fillId="0" borderId="27" xfId="2" applyNumberFormat="1" applyFont="1" applyBorder="1" applyAlignment="1" applyProtection="1">
      <alignment horizontal="center" vertical="top"/>
      <protection hidden="1"/>
    </xf>
    <xf numFmtId="38" fontId="6" fillId="3" borderId="28" xfId="2" applyNumberFormat="1" applyFont="1" applyFill="1" applyBorder="1" applyAlignment="1" applyProtection="1">
      <alignment horizontal="center" vertical="top"/>
      <protection locked="0"/>
    </xf>
    <xf numFmtId="38" fontId="6" fillId="0" borderId="29" xfId="2" applyNumberFormat="1" applyFont="1" applyBorder="1" applyAlignment="1" applyProtection="1">
      <alignment horizontal="center" vertical="top"/>
      <protection hidden="1"/>
    </xf>
    <xf numFmtId="38" fontId="6" fillId="0" borderId="30" xfId="2" applyNumberFormat="1" applyFont="1" applyBorder="1" applyAlignment="1" applyProtection="1">
      <alignment horizontal="center" vertical="top"/>
      <protection hidden="1"/>
    </xf>
    <xf numFmtId="38" fontId="6" fillId="0" borderId="12" xfId="2" applyNumberFormat="1" applyFont="1" applyBorder="1" applyAlignment="1" applyProtection="1">
      <alignment horizontal="center" vertical="top"/>
      <protection hidden="1"/>
    </xf>
    <xf numFmtId="38" fontId="6" fillId="0" borderId="47" xfId="2" applyNumberFormat="1" applyFont="1" applyBorder="1" applyAlignment="1" applyProtection="1">
      <alignment horizontal="center" vertical="top"/>
      <protection hidden="1"/>
    </xf>
    <xf numFmtId="38" fontId="6" fillId="0" borderId="13" xfId="2" applyNumberFormat="1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38" fontId="3" fillId="20" borderId="11" xfId="0" applyNumberFormat="1" applyFont="1" applyFill="1" applyBorder="1"/>
    <xf numFmtId="38" fontId="3" fillId="20" borderId="11" xfId="2" applyNumberFormat="1" applyFont="1" applyFill="1" applyBorder="1" applyAlignment="1"/>
    <xf numFmtId="40" fontId="25" fillId="19" borderId="11" xfId="0" applyNumberFormat="1" applyFont="1" applyFill="1" applyBorder="1" applyAlignment="1" applyProtection="1">
      <alignment vertical="top"/>
      <protection locked="0"/>
    </xf>
    <xf numFmtId="0" fontId="1" fillId="4" borderId="0" xfId="0" applyFont="1" applyFill="1" applyAlignment="1">
      <alignment horizontal="right"/>
    </xf>
    <xf numFmtId="0" fontId="12" fillId="0" borderId="0" xfId="0" applyFont="1" applyAlignment="1">
      <alignment vertical="top" wrapText="1"/>
    </xf>
    <xf numFmtId="6" fontId="7" fillId="0" borderId="3" xfId="0" applyNumberFormat="1" applyFont="1" applyBorder="1" applyAlignment="1">
      <alignment horizontal="left" vertical="top"/>
    </xf>
    <xf numFmtId="6" fontId="14" fillId="0" borderId="20" xfId="0" applyNumberFormat="1" applyFont="1" applyBorder="1" applyAlignment="1">
      <alignment horizontal="left" vertical="top"/>
    </xf>
    <xf numFmtId="49" fontId="5" fillId="9" borderId="26" xfId="0" applyNumberFormat="1" applyFont="1" applyFill="1" applyBorder="1" applyAlignment="1">
      <alignment horizontal="center" wrapText="1"/>
    </xf>
    <xf numFmtId="49" fontId="5" fillId="8" borderId="48" xfId="2" applyNumberFormat="1" applyFont="1" applyFill="1" applyBorder="1" applyAlignment="1">
      <alignment horizontal="left" wrapText="1"/>
    </xf>
    <xf numFmtId="49" fontId="5" fillId="8" borderId="49" xfId="2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40" fontId="1" fillId="3" borderId="11" xfId="2" applyNumberFormat="1" applyFont="1" applyFill="1" applyBorder="1" applyAlignment="1" applyProtection="1">
      <alignment horizontal="center"/>
      <protection locked="0"/>
    </xf>
    <xf numFmtId="44" fontId="1" fillId="2" borderId="0" xfId="2" applyFont="1" applyFill="1" applyAlignment="1">
      <alignment horizontal="center"/>
    </xf>
    <xf numFmtId="44" fontId="1" fillId="2" borderId="0" xfId="2" applyFont="1" applyFill="1"/>
    <xf numFmtId="40" fontId="1" fillId="3" borderId="11" xfId="0" applyNumberFormat="1" applyFont="1" applyFill="1" applyBorder="1" applyAlignment="1" applyProtection="1">
      <alignment horizontal="center"/>
      <protection locked="0"/>
    </xf>
    <xf numFmtId="38" fontId="1" fillId="0" borderId="0" xfId="2" applyNumberFormat="1" applyFont="1" applyAlignment="1"/>
    <xf numFmtId="44" fontId="1" fillId="0" borderId="0" xfId="2" applyFont="1"/>
    <xf numFmtId="8" fontId="1" fillId="2" borderId="0" xfId="2" applyNumberFormat="1" applyFont="1" applyFill="1" applyAlignment="1"/>
    <xf numFmtId="38" fontId="1" fillId="0" borderId="11" xfId="2" applyNumberFormat="1" applyFont="1" applyBorder="1" applyAlignment="1">
      <alignment vertical="top"/>
    </xf>
    <xf numFmtId="44" fontId="1" fillId="0" borderId="0" xfId="2" applyFont="1" applyAlignment="1">
      <alignment horizontal="center"/>
    </xf>
    <xf numFmtId="38" fontId="1" fillId="2" borderId="0" xfId="2" applyNumberFormat="1" applyFont="1" applyFill="1" applyAlignment="1"/>
    <xf numFmtId="38" fontId="1" fillId="0" borderId="11" xfId="2" applyNumberFormat="1" applyFont="1" applyBorder="1" applyAlignment="1"/>
    <xf numFmtId="38" fontId="1" fillId="0" borderId="11" xfId="0" applyNumberFormat="1" applyFont="1" applyBorder="1"/>
    <xf numFmtId="38" fontId="1" fillId="5" borderId="11" xfId="0" applyNumberFormat="1" applyFont="1" applyFill="1" applyBorder="1"/>
    <xf numFmtId="38" fontId="1" fillId="5" borderId="0" xfId="0" applyNumberFormat="1" applyFont="1" applyFill="1"/>
    <xf numFmtId="168" fontId="5" fillId="3" borderId="11" xfId="2" applyNumberFormat="1" applyFont="1" applyFill="1" applyBorder="1" applyAlignment="1" applyProtection="1">
      <alignment horizontal="center"/>
      <protection locked="0"/>
    </xf>
    <xf numFmtId="40" fontId="5" fillId="3" borderId="11" xfId="2" applyNumberFormat="1" applyFont="1" applyFill="1" applyBorder="1" applyAlignment="1" applyProtection="1">
      <alignment horizontal="center"/>
      <protection locked="0"/>
    </xf>
    <xf numFmtId="38" fontId="1" fillId="0" borderId="11" xfId="0" applyNumberFormat="1" applyFont="1" applyBorder="1" applyAlignment="1">
      <alignment vertical="center"/>
    </xf>
    <xf numFmtId="38" fontId="3" fillId="20" borderId="11" xfId="0" applyNumberFormat="1" applyFont="1" applyFill="1" applyBorder="1" applyAlignment="1">
      <alignment vertical="center"/>
    </xf>
    <xf numFmtId="6" fontId="1" fillId="5" borderId="11" xfId="0" applyNumberFormat="1" applyFont="1" applyFill="1" applyBorder="1" applyAlignment="1">
      <alignment vertical="center"/>
    </xf>
    <xf numFmtId="6" fontId="1" fillId="5" borderId="0" xfId="0" applyNumberFormat="1" applyFont="1" applyFill="1" applyAlignment="1">
      <alignment vertical="center"/>
    </xf>
    <xf numFmtId="38" fontId="1" fillId="0" borderId="11" xfId="2" applyNumberFormat="1" applyFont="1" applyBorder="1" applyAlignment="1">
      <alignment vertical="center"/>
    </xf>
    <xf numFmtId="38" fontId="3" fillId="20" borderId="11" xfId="2" applyNumberFormat="1" applyFont="1" applyFill="1" applyBorder="1" applyAlignment="1">
      <alignment vertical="center"/>
    </xf>
    <xf numFmtId="8" fontId="1" fillId="5" borderId="0" xfId="0" applyNumberFormat="1" applyFont="1" applyFill="1" applyAlignment="1">
      <alignment vertical="center"/>
    </xf>
    <xf numFmtId="38" fontId="1" fillId="5" borderId="11" xfId="0" applyNumberFormat="1" applyFont="1" applyFill="1" applyBorder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25" fillId="19" borderId="1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9" fontId="6" fillId="7" borderId="26" xfId="0" applyNumberFormat="1" applyFont="1" applyFill="1" applyBorder="1" applyAlignment="1" applyProtection="1">
      <alignment horizontal="left" vertical="top"/>
      <protection locked="0"/>
    </xf>
    <xf numFmtId="49" fontId="6" fillId="7" borderId="11" xfId="0" applyNumberFormat="1" applyFont="1" applyFill="1" applyBorder="1" applyAlignment="1" applyProtection="1">
      <alignment horizontal="left" vertical="top"/>
      <protection locked="0"/>
    </xf>
    <xf numFmtId="49" fontId="5" fillId="8" borderId="32" xfId="0" applyNumberFormat="1" applyFont="1" applyFill="1" applyBorder="1" applyAlignment="1">
      <alignment horizontal="left" wrapText="1"/>
    </xf>
    <xf numFmtId="49" fontId="5" fillId="8" borderId="2" xfId="0" applyNumberFormat="1" applyFont="1" applyFill="1" applyBorder="1" applyAlignment="1">
      <alignment horizontal="left" wrapText="1"/>
    </xf>
    <xf numFmtId="49" fontId="5" fillId="8" borderId="40" xfId="0" applyNumberFormat="1" applyFont="1" applyFill="1" applyBorder="1" applyAlignment="1">
      <alignment horizontal="left" wrapText="1"/>
    </xf>
    <xf numFmtId="49" fontId="5" fillId="8" borderId="3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49" fontId="5" fillId="8" borderId="40" xfId="0" applyNumberFormat="1" applyFont="1" applyFill="1" applyBorder="1" applyAlignment="1">
      <alignment horizontal="left"/>
    </xf>
    <xf numFmtId="49" fontId="6" fillId="7" borderId="32" xfId="0" applyNumberFormat="1" applyFont="1" applyFill="1" applyBorder="1" applyAlignment="1" applyProtection="1">
      <alignment horizontal="left" vertical="top"/>
      <protection locked="0"/>
    </xf>
    <xf numFmtId="49" fontId="6" fillId="7" borderId="2" xfId="0" applyNumberFormat="1" applyFont="1" applyFill="1" applyBorder="1" applyAlignment="1" applyProtection="1">
      <alignment horizontal="left" vertical="top"/>
      <protection locked="0"/>
    </xf>
    <xf numFmtId="49" fontId="6" fillId="7" borderId="44" xfId="0" applyNumberFormat="1" applyFont="1" applyFill="1" applyBorder="1" applyAlignment="1" applyProtection="1">
      <alignment horizontal="left" vertical="top"/>
      <protection locked="0"/>
    </xf>
    <xf numFmtId="0" fontId="9" fillId="16" borderId="23" xfId="0" applyFont="1" applyFill="1" applyBorder="1" applyAlignment="1">
      <alignment horizontal="center" vertical="center"/>
    </xf>
    <xf numFmtId="0" fontId="9" fillId="16" borderId="24" xfId="0" applyFont="1" applyFill="1" applyBorder="1" applyAlignment="1">
      <alignment horizontal="center" vertical="center"/>
    </xf>
    <xf numFmtId="0" fontId="9" fillId="16" borderId="25" xfId="0" applyFont="1" applyFill="1" applyBorder="1" applyAlignment="1">
      <alignment horizontal="center" vertical="center"/>
    </xf>
    <xf numFmtId="167" fontId="7" fillId="7" borderId="29" xfId="0" applyNumberFormat="1" applyFont="1" applyFill="1" applyBorder="1" applyAlignment="1" applyProtection="1">
      <alignment horizontal="center" vertical="top"/>
      <protection locked="0"/>
    </xf>
    <xf numFmtId="167" fontId="7" fillId="7" borderId="30" xfId="0" applyNumberFormat="1" applyFont="1" applyFill="1" applyBorder="1" applyAlignment="1" applyProtection="1">
      <alignment horizontal="center" vertical="top"/>
      <protection locked="0"/>
    </xf>
    <xf numFmtId="49" fontId="6" fillId="7" borderId="26" xfId="2" applyNumberFormat="1" applyFont="1" applyFill="1" applyBorder="1" applyAlignment="1" applyProtection="1">
      <alignment horizontal="left" vertical="top" wrapText="1"/>
      <protection locked="0"/>
    </xf>
    <xf numFmtId="49" fontId="6" fillId="7" borderId="11" xfId="2" applyNumberFormat="1" applyFont="1" applyFill="1" applyBorder="1" applyAlignment="1" applyProtection="1">
      <alignment horizontal="left" vertical="top" wrapText="1"/>
      <protection locked="0"/>
    </xf>
    <xf numFmtId="49" fontId="6" fillId="7" borderId="32" xfId="2" applyNumberFormat="1" applyFont="1" applyFill="1" applyBorder="1" applyAlignment="1" applyProtection="1">
      <alignment horizontal="left" vertical="top" wrapText="1"/>
      <protection locked="0"/>
    </xf>
    <xf numFmtId="49" fontId="6" fillId="7" borderId="2" xfId="2" applyNumberFormat="1" applyFont="1" applyFill="1" applyBorder="1" applyAlignment="1" applyProtection="1">
      <alignment horizontal="left" vertical="top" wrapText="1"/>
      <protection locked="0"/>
    </xf>
    <xf numFmtId="49" fontId="6" fillId="7" borderId="44" xfId="2" applyNumberFormat="1" applyFont="1" applyFill="1" applyBorder="1" applyAlignment="1" applyProtection="1">
      <alignment horizontal="left" vertical="top" wrapText="1"/>
      <protection locked="0"/>
    </xf>
    <xf numFmtId="49" fontId="9" fillId="15" borderId="3" xfId="0" applyNumberFormat="1" applyFont="1" applyFill="1" applyBorder="1" applyAlignment="1">
      <alignment horizontal="left"/>
    </xf>
    <xf numFmtId="0" fontId="13" fillId="8" borderId="23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8" borderId="25" xfId="0" applyFont="1" applyFill="1" applyBorder="1" applyAlignment="1">
      <alignment horizontal="center"/>
    </xf>
    <xf numFmtId="49" fontId="9" fillId="15" borderId="19" xfId="0" applyNumberFormat="1" applyFont="1" applyFill="1" applyBorder="1" applyAlignment="1">
      <alignment horizontal="left"/>
    </xf>
    <xf numFmtId="49" fontId="9" fillId="15" borderId="36" xfId="0" applyNumberFormat="1" applyFont="1" applyFill="1" applyBorder="1" applyAlignment="1">
      <alignment horizontal="left"/>
    </xf>
    <xf numFmtId="49" fontId="9" fillId="15" borderId="31" xfId="0" applyNumberFormat="1" applyFont="1" applyFill="1" applyBorder="1" applyAlignment="1">
      <alignment horizontal="left"/>
    </xf>
    <xf numFmtId="0" fontId="13" fillId="8" borderId="37" xfId="0" applyFont="1" applyFill="1" applyBorder="1" applyAlignment="1">
      <alignment horizontal="center"/>
    </xf>
    <xf numFmtId="0" fontId="13" fillId="8" borderId="38" xfId="0" applyFont="1" applyFill="1" applyBorder="1" applyAlignment="1">
      <alignment horizontal="center"/>
    </xf>
    <xf numFmtId="0" fontId="13" fillId="8" borderId="39" xfId="0" applyFont="1" applyFill="1" applyBorder="1" applyAlignment="1">
      <alignment horizontal="center"/>
    </xf>
    <xf numFmtId="0" fontId="9" fillId="16" borderId="18" xfId="0" applyFont="1" applyFill="1" applyBorder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49" fontId="21" fillId="16" borderId="18" xfId="0" applyNumberFormat="1" applyFont="1" applyFill="1" applyBorder="1" applyAlignment="1">
      <alignment horizontal="left"/>
    </xf>
    <xf numFmtId="49" fontId="21" fillId="16" borderId="0" xfId="0" applyNumberFormat="1" applyFont="1" applyFill="1" applyAlignment="1">
      <alignment horizontal="left"/>
    </xf>
    <xf numFmtId="49" fontId="21" fillId="16" borderId="14" xfId="0" applyNumberFormat="1" applyFont="1" applyFill="1" applyBorder="1" applyAlignment="1">
      <alignment horizontal="left"/>
    </xf>
    <xf numFmtId="49" fontId="20" fillId="10" borderId="15" xfId="0" applyNumberFormat="1" applyFont="1" applyFill="1" applyBorder="1" applyAlignment="1">
      <alignment horizontal="left"/>
    </xf>
    <xf numFmtId="49" fontId="20" fillId="10" borderId="16" xfId="0" applyNumberFormat="1" applyFont="1" applyFill="1" applyBorder="1" applyAlignment="1">
      <alignment horizontal="left"/>
    </xf>
    <xf numFmtId="49" fontId="20" fillId="10" borderId="17" xfId="0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164" fontId="15" fillId="0" borderId="0" xfId="1" applyNumberFormat="1" applyFont="1" applyBorder="1" applyAlignment="1">
      <alignment horizontal="right" vertical="center"/>
    </xf>
    <xf numFmtId="164" fontId="15" fillId="0" borderId="14" xfId="1" applyNumberFormat="1" applyFont="1" applyBorder="1" applyAlignment="1">
      <alignment horizontal="right" vertical="center"/>
    </xf>
    <xf numFmtId="49" fontId="15" fillId="10" borderId="16" xfId="2" applyNumberFormat="1" applyFont="1" applyFill="1" applyBorder="1" applyAlignment="1">
      <alignment horizontal="right" vertical="center" wrapText="1"/>
    </xf>
    <xf numFmtId="49" fontId="15" fillId="10" borderId="17" xfId="2" applyNumberFormat="1" applyFont="1" applyFill="1" applyBorder="1" applyAlignment="1">
      <alignment horizontal="right" vertical="center" wrapText="1"/>
    </xf>
    <xf numFmtId="49" fontId="9" fillId="10" borderId="20" xfId="0" applyNumberFormat="1" applyFont="1" applyFill="1" applyBorder="1" applyAlignment="1">
      <alignment horizontal="center"/>
    </xf>
    <xf numFmtId="49" fontId="9" fillId="10" borderId="21" xfId="0" applyNumberFormat="1" applyFont="1" applyFill="1" applyBorder="1" applyAlignment="1">
      <alignment horizontal="center"/>
    </xf>
    <xf numFmtId="49" fontId="9" fillId="10" borderId="22" xfId="0" applyNumberFormat="1" applyFont="1" applyFill="1" applyBorder="1" applyAlignment="1">
      <alignment horizontal="center"/>
    </xf>
    <xf numFmtId="6" fontId="7" fillId="11" borderId="15" xfId="0" applyNumberFormat="1" applyFont="1" applyFill="1" applyBorder="1" applyAlignment="1">
      <alignment horizontal="center" vertical="top"/>
    </xf>
    <xf numFmtId="6" fontId="7" fillId="11" borderId="16" xfId="0" applyNumberFormat="1" applyFont="1" applyFill="1" applyBorder="1" applyAlignment="1">
      <alignment horizontal="center" vertical="top"/>
    </xf>
    <xf numFmtId="6" fontId="7" fillId="11" borderId="17" xfId="0" applyNumberFormat="1" applyFont="1" applyFill="1" applyBorder="1" applyAlignment="1">
      <alignment horizontal="center" vertical="top"/>
    </xf>
    <xf numFmtId="49" fontId="7" fillId="11" borderId="35" xfId="0" applyNumberFormat="1" applyFont="1" applyFill="1" applyBorder="1" applyAlignment="1">
      <alignment horizontal="center" vertical="top"/>
    </xf>
    <xf numFmtId="49" fontId="7" fillId="11" borderId="4" xfId="0" applyNumberFormat="1" applyFont="1" applyFill="1" applyBorder="1" applyAlignment="1">
      <alignment horizontal="center" vertical="top"/>
    </xf>
    <xf numFmtId="49" fontId="7" fillId="11" borderId="42" xfId="0" applyNumberFormat="1" applyFont="1" applyFill="1" applyBorder="1" applyAlignment="1">
      <alignment horizontal="center" vertical="top"/>
    </xf>
    <xf numFmtId="6" fontId="7" fillId="11" borderId="37" xfId="0" applyNumberFormat="1" applyFont="1" applyFill="1" applyBorder="1" applyAlignment="1">
      <alignment horizontal="center" vertical="top"/>
    </xf>
    <xf numFmtId="6" fontId="7" fillId="11" borderId="38" xfId="0" applyNumberFormat="1" applyFont="1" applyFill="1" applyBorder="1" applyAlignment="1">
      <alignment horizontal="center" vertical="top"/>
    </xf>
    <xf numFmtId="6" fontId="7" fillId="11" borderId="41" xfId="0" applyNumberFormat="1" applyFont="1" applyFill="1" applyBorder="1" applyAlignment="1">
      <alignment horizontal="center" vertical="top"/>
    </xf>
    <xf numFmtId="0" fontId="5" fillId="0" borderId="0" xfId="0" applyFont="1" applyAlignment="1" applyProtection="1">
      <alignment horizontal="left"/>
      <protection hidden="1"/>
    </xf>
    <xf numFmtId="0" fontId="0" fillId="0" borderId="0" xfId="0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86"/>
  <sheetViews>
    <sheetView showGridLines="0" zoomScale="85" zoomScaleNormal="85" zoomScalePageLayoutView="90" workbookViewId="0">
      <pane xSplit="1" ySplit="2" topLeftCell="B122" activePane="bottomRight" state="frozen"/>
      <selection pane="topRight" activeCell="B1" sqref="B1"/>
      <selection pane="bottomLeft" activeCell="A5" sqref="A5"/>
      <selection pane="bottomRight" activeCell="G7" sqref="G7"/>
    </sheetView>
  </sheetViews>
  <sheetFormatPr baseColWidth="10" defaultColWidth="8.6640625" defaultRowHeight="13" outlineLevelRow="1" x14ac:dyDescent="0.15"/>
  <cols>
    <col min="1" max="1" width="7.33203125" customWidth="1"/>
    <col min="2" max="2" width="43.5" customWidth="1"/>
    <col min="3" max="3" width="28" style="2" customWidth="1"/>
    <col min="4" max="5" width="14.5" style="37" customWidth="1"/>
    <col min="6" max="6" width="10.5" style="37" customWidth="1"/>
    <col min="7" max="7" width="22.5" style="37" customWidth="1"/>
    <col min="8" max="8" width="97.5" style="31" customWidth="1"/>
    <col min="9" max="18" width="11.6640625" customWidth="1"/>
  </cols>
  <sheetData>
    <row r="1" spans="1:17" ht="20" x14ac:dyDescent="0.2">
      <c r="A1" s="16"/>
      <c r="B1" s="409" t="s">
        <v>0</v>
      </c>
      <c r="C1" s="410"/>
      <c r="D1" s="410"/>
      <c r="E1" s="410"/>
      <c r="F1" s="410"/>
      <c r="G1" s="411"/>
      <c r="H1" s="142"/>
      <c r="I1" s="16"/>
      <c r="J1" s="16"/>
    </row>
    <row r="2" spans="1:17" ht="24" thickBot="1" x14ac:dyDescent="0.3">
      <c r="A2" s="14"/>
      <c r="B2" s="81" t="s">
        <v>1</v>
      </c>
      <c r="C2" s="412"/>
      <c r="D2" s="412"/>
      <c r="E2" s="412"/>
      <c r="F2" s="412"/>
      <c r="G2" s="413"/>
      <c r="H2" s="102" t="s">
        <v>2</v>
      </c>
      <c r="I2" s="14"/>
      <c r="J2" s="14"/>
      <c r="K2" s="46"/>
      <c r="L2" s="46"/>
      <c r="M2" s="46"/>
      <c r="N2" s="46"/>
      <c r="O2" s="46"/>
      <c r="P2" s="46"/>
      <c r="Q2" s="46"/>
    </row>
    <row r="3" spans="1:17" ht="24" thickBot="1" x14ac:dyDescent="0.3">
      <c r="A3" s="14"/>
      <c r="B3" s="86"/>
      <c r="C3" s="370"/>
      <c r="D3" s="370"/>
      <c r="E3" s="370"/>
      <c r="F3" s="80"/>
      <c r="G3" s="80"/>
      <c r="H3" s="64"/>
      <c r="I3" s="14"/>
      <c r="J3" s="14"/>
      <c r="K3" s="46"/>
      <c r="L3" s="46"/>
      <c r="M3" s="46"/>
      <c r="N3" s="46"/>
      <c r="O3" s="46"/>
      <c r="P3" s="46"/>
      <c r="Q3" s="46"/>
    </row>
    <row r="4" spans="1:17" s="16" customFormat="1" ht="20" x14ac:dyDescent="0.2">
      <c r="A4" s="33"/>
      <c r="B4" s="426" t="s">
        <v>3</v>
      </c>
      <c r="C4" s="427"/>
      <c r="D4" s="427"/>
      <c r="E4" s="427"/>
      <c r="F4" s="428"/>
      <c r="G4" s="85" t="s">
        <v>4</v>
      </c>
      <c r="H4" s="143"/>
      <c r="I4" s="33"/>
      <c r="J4" s="33"/>
    </row>
    <row r="5" spans="1:17" s="33" customFormat="1" ht="16" outlineLevel="1" x14ac:dyDescent="0.15">
      <c r="A5" s="1"/>
      <c r="B5" s="414" t="s">
        <v>5</v>
      </c>
      <c r="C5" s="415"/>
      <c r="D5" s="415"/>
      <c r="E5" s="415"/>
      <c r="F5" s="415"/>
      <c r="G5" s="261">
        <v>2</v>
      </c>
      <c r="H5" s="260"/>
      <c r="I5" s="1"/>
      <c r="J5" s="1"/>
    </row>
    <row r="6" spans="1:17" s="33" customFormat="1" ht="16" outlineLevel="1" x14ac:dyDescent="0.15">
      <c r="A6" s="1"/>
      <c r="B6" s="416" t="s">
        <v>6</v>
      </c>
      <c r="C6" s="417"/>
      <c r="D6" s="417"/>
      <c r="E6" s="417"/>
      <c r="F6" s="418"/>
      <c r="G6" s="261">
        <v>6500</v>
      </c>
      <c r="H6" s="260"/>
      <c r="I6" s="1"/>
      <c r="J6" s="1"/>
    </row>
    <row r="7" spans="1:17" s="14" customFormat="1" ht="16" outlineLevel="1" x14ac:dyDescent="0.2">
      <c r="A7"/>
      <c r="B7" s="398" t="s">
        <v>7</v>
      </c>
      <c r="C7" s="399"/>
      <c r="D7" s="399"/>
      <c r="E7" s="399"/>
      <c r="F7" s="399"/>
      <c r="G7" s="261">
        <v>30000</v>
      </c>
      <c r="H7" s="260"/>
      <c r="I7"/>
      <c r="J7"/>
    </row>
    <row r="8" spans="1:17" s="14" customFormat="1" ht="16" outlineLevel="1" x14ac:dyDescent="0.2">
      <c r="A8"/>
      <c r="B8" s="398" t="s">
        <v>8</v>
      </c>
      <c r="C8" s="399"/>
      <c r="D8" s="399"/>
      <c r="E8" s="399"/>
      <c r="F8" s="399"/>
      <c r="G8" s="261"/>
      <c r="H8" s="260"/>
      <c r="I8"/>
      <c r="J8"/>
    </row>
    <row r="9" spans="1:17" s="1" customFormat="1" ht="16" outlineLevel="1" x14ac:dyDescent="0.15">
      <c r="A9"/>
      <c r="B9" s="398" t="s">
        <v>9</v>
      </c>
      <c r="C9" s="399"/>
      <c r="D9" s="399"/>
      <c r="E9" s="399"/>
      <c r="F9" s="399"/>
      <c r="G9" s="261">
        <v>100850</v>
      </c>
      <c r="H9" s="260" t="s">
        <v>265</v>
      </c>
      <c r="I9"/>
      <c r="J9"/>
    </row>
    <row r="10" spans="1:17" ht="16" outlineLevel="1" x14ac:dyDescent="0.15">
      <c r="B10" s="398" t="s">
        <v>10</v>
      </c>
      <c r="C10" s="399"/>
      <c r="D10" s="399"/>
      <c r="E10" s="399"/>
      <c r="F10" s="399"/>
      <c r="G10" s="261"/>
      <c r="H10" s="260"/>
    </row>
    <row r="11" spans="1:17" ht="16" outlineLevel="1" x14ac:dyDescent="0.15">
      <c r="B11" s="398" t="s">
        <v>11</v>
      </c>
      <c r="C11" s="399"/>
      <c r="D11" s="399"/>
      <c r="E11" s="399"/>
      <c r="F11" s="399"/>
      <c r="G11" s="261"/>
      <c r="H11" s="260"/>
    </row>
    <row r="12" spans="1:17" ht="16" outlineLevel="1" x14ac:dyDescent="0.15">
      <c r="B12" s="398" t="s">
        <v>12</v>
      </c>
      <c r="C12" s="399"/>
      <c r="D12" s="399"/>
      <c r="E12" s="399"/>
      <c r="F12" s="399"/>
      <c r="G12" s="261"/>
      <c r="H12" s="260"/>
    </row>
    <row r="13" spans="1:17" ht="16" outlineLevel="1" x14ac:dyDescent="0.15">
      <c r="B13" s="398" t="s">
        <v>13</v>
      </c>
      <c r="C13" s="399"/>
      <c r="D13" s="399"/>
      <c r="E13" s="399"/>
      <c r="F13" s="399"/>
      <c r="G13" s="261"/>
      <c r="H13" s="260"/>
    </row>
    <row r="14" spans="1:17" ht="16" outlineLevel="1" x14ac:dyDescent="0.15">
      <c r="B14" s="398" t="s">
        <v>14</v>
      </c>
      <c r="C14" s="399"/>
      <c r="D14" s="399"/>
      <c r="E14" s="399"/>
      <c r="F14" s="399"/>
      <c r="G14" s="261"/>
      <c r="H14" s="260"/>
    </row>
    <row r="15" spans="1:17" ht="16" outlineLevel="1" x14ac:dyDescent="0.15">
      <c r="B15" s="398" t="s">
        <v>15</v>
      </c>
      <c r="C15" s="399"/>
      <c r="D15" s="399"/>
      <c r="E15" s="399"/>
      <c r="F15" s="399"/>
      <c r="G15" s="261">
        <v>4000</v>
      </c>
      <c r="H15" s="260" t="s">
        <v>263</v>
      </c>
    </row>
    <row r="16" spans="1:17" ht="16" outlineLevel="1" x14ac:dyDescent="0.15">
      <c r="B16" s="398" t="s">
        <v>16</v>
      </c>
      <c r="C16" s="399"/>
      <c r="D16" s="399"/>
      <c r="E16" s="399"/>
      <c r="F16" s="399"/>
      <c r="G16" s="261"/>
      <c r="H16" s="260"/>
    </row>
    <row r="17" spans="1:18" ht="16" outlineLevel="1" x14ac:dyDescent="0.15">
      <c r="B17" s="398" t="s">
        <v>17</v>
      </c>
      <c r="C17" s="399"/>
      <c r="D17" s="399"/>
      <c r="E17" s="399"/>
      <c r="F17" s="399"/>
      <c r="G17" s="261"/>
      <c r="H17" s="260"/>
    </row>
    <row r="18" spans="1:18" ht="16" outlineLevel="1" x14ac:dyDescent="0.15">
      <c r="B18" s="398" t="s">
        <v>18</v>
      </c>
      <c r="C18" s="399"/>
      <c r="D18" s="399"/>
      <c r="E18" s="399"/>
      <c r="F18" s="399"/>
      <c r="G18" s="261"/>
      <c r="H18" s="260"/>
    </row>
    <row r="19" spans="1:18" ht="16" outlineLevel="1" x14ac:dyDescent="0.15">
      <c r="B19" s="398" t="s">
        <v>19</v>
      </c>
      <c r="C19" s="399"/>
      <c r="D19" s="399"/>
      <c r="E19" s="399"/>
      <c r="F19" s="399"/>
      <c r="G19" s="261">
        <v>130000</v>
      </c>
      <c r="H19" s="260" t="s">
        <v>264</v>
      </c>
    </row>
    <row r="20" spans="1:18" ht="16" outlineLevel="1" x14ac:dyDescent="0.15">
      <c r="B20" s="406" t="s">
        <v>20</v>
      </c>
      <c r="C20" s="407"/>
      <c r="D20" s="407"/>
      <c r="E20" s="407"/>
      <c r="F20" s="408"/>
      <c r="G20" s="261"/>
      <c r="H20" s="260"/>
    </row>
    <row r="21" spans="1:18" ht="17" outlineLevel="1" thickBot="1" x14ac:dyDescent="0.2">
      <c r="B21" s="398" t="s">
        <v>21</v>
      </c>
      <c r="C21" s="399"/>
      <c r="D21" s="399"/>
      <c r="E21" s="399"/>
      <c r="F21" s="399"/>
      <c r="G21" s="262">
        <v>15000</v>
      </c>
      <c r="H21" s="260" t="s">
        <v>262</v>
      </c>
    </row>
    <row r="22" spans="1:18" ht="21" thickBot="1" x14ac:dyDescent="0.25">
      <c r="A22" s="41"/>
      <c r="B22" s="423" t="s">
        <v>22</v>
      </c>
      <c r="C22" s="424"/>
      <c r="D22" s="424"/>
      <c r="E22" s="424"/>
      <c r="F22" s="425"/>
      <c r="G22" s="162">
        <f>SUM(G5:G21)</f>
        <v>286352</v>
      </c>
      <c r="H22" s="144"/>
      <c r="I22" s="41"/>
      <c r="J22" s="41"/>
    </row>
    <row r="23" spans="1:18" ht="17" thickBot="1" x14ac:dyDescent="0.25">
      <c r="A23" s="41"/>
      <c r="B23" s="87"/>
      <c r="C23" s="78"/>
      <c r="D23" s="78"/>
      <c r="E23" s="78"/>
      <c r="F23" s="78"/>
      <c r="G23" s="79"/>
      <c r="H23" s="144"/>
      <c r="I23" s="41"/>
      <c r="J23" s="41"/>
    </row>
    <row r="24" spans="1:18" s="43" customFormat="1" ht="20" x14ac:dyDescent="0.2">
      <c r="B24" s="420" t="s">
        <v>23</v>
      </c>
      <c r="C24" s="421"/>
      <c r="D24" s="421"/>
      <c r="E24" s="421"/>
      <c r="F24" s="421"/>
      <c r="G24" s="422"/>
      <c r="H24" s="145"/>
      <c r="R24" s="44"/>
    </row>
    <row r="25" spans="1:18" s="43" customFormat="1" ht="20" x14ac:dyDescent="0.2">
      <c r="B25" s="403" t="s">
        <v>24</v>
      </c>
      <c r="C25" s="404"/>
      <c r="D25" s="404"/>
      <c r="E25" s="404"/>
      <c r="F25" s="404"/>
      <c r="G25" s="405"/>
      <c r="H25" s="145"/>
      <c r="R25" s="44"/>
    </row>
    <row r="26" spans="1:18" s="45" customFormat="1" ht="46" customHeight="1" x14ac:dyDescent="0.2">
      <c r="B26" s="365" t="s">
        <v>25</v>
      </c>
      <c r="C26" s="83" t="s">
        <v>26</v>
      </c>
      <c r="D26" s="84" t="s">
        <v>27</v>
      </c>
      <c r="E26" s="82" t="s">
        <v>28</v>
      </c>
      <c r="F26" s="82" t="s">
        <v>29</v>
      </c>
      <c r="G26" s="88" t="s">
        <v>30</v>
      </c>
      <c r="H26" s="146"/>
    </row>
    <row r="27" spans="1:18" s="4" customFormat="1" ht="16" outlineLevel="1" x14ac:dyDescent="0.2">
      <c r="B27" s="266" t="s">
        <v>31</v>
      </c>
      <c r="C27" s="267" t="s">
        <v>31</v>
      </c>
      <c r="D27" s="275" t="s">
        <v>31</v>
      </c>
      <c r="E27" s="268" t="s">
        <v>31</v>
      </c>
      <c r="F27" s="269" t="s">
        <v>31</v>
      </c>
      <c r="G27" s="277" t="s">
        <v>31</v>
      </c>
      <c r="H27" s="260"/>
      <c r="J27" s="96"/>
    </row>
    <row r="28" spans="1:18" s="20" customFormat="1" ht="16" outlineLevel="1" x14ac:dyDescent="0.2">
      <c r="B28" s="266" t="s">
        <v>31</v>
      </c>
      <c r="C28" s="267" t="s">
        <v>31</v>
      </c>
      <c r="D28" s="275" t="s">
        <v>31</v>
      </c>
      <c r="E28" s="268"/>
      <c r="F28" s="269" t="s">
        <v>31</v>
      </c>
      <c r="G28" s="277" t="s">
        <v>31</v>
      </c>
      <c r="H28" s="260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s="20" customFormat="1" ht="16" outlineLevel="1" x14ac:dyDescent="0.2">
      <c r="B29" s="270"/>
      <c r="C29" s="267"/>
      <c r="D29" s="275"/>
      <c r="E29" s="268"/>
      <c r="F29" s="269"/>
      <c r="G29" s="277"/>
      <c r="H29" s="260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s="20" customFormat="1" ht="16" outlineLevel="1" x14ac:dyDescent="0.2">
      <c r="B30" s="270"/>
      <c r="C30" s="267"/>
      <c r="D30" s="275"/>
      <c r="E30" s="268"/>
      <c r="F30" s="269"/>
      <c r="G30" s="277"/>
      <c r="H30" s="260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s="20" customFormat="1" ht="16" outlineLevel="1" x14ac:dyDescent="0.2">
      <c r="B31" s="270"/>
      <c r="C31" s="267"/>
      <c r="D31" s="275"/>
      <c r="E31" s="268"/>
      <c r="F31" s="269"/>
      <c r="G31" s="277"/>
      <c r="H31" s="260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s="20" customFormat="1" ht="16" outlineLevel="1" x14ac:dyDescent="0.2">
      <c r="B32" s="270"/>
      <c r="C32" s="267"/>
      <c r="D32" s="275"/>
      <c r="E32" s="268"/>
      <c r="F32" s="269"/>
      <c r="G32" s="277"/>
      <c r="H32" s="260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20" s="20" customFormat="1" ht="16" outlineLevel="1" x14ac:dyDescent="0.2">
      <c r="B33" s="270"/>
      <c r="C33" s="267"/>
      <c r="D33" s="275"/>
      <c r="E33" s="268"/>
      <c r="F33" s="269"/>
      <c r="G33" s="277"/>
      <c r="H33" s="260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20" s="20" customFormat="1" ht="16" outlineLevel="1" x14ac:dyDescent="0.2">
      <c r="B34" s="270" t="s">
        <v>31</v>
      </c>
      <c r="C34" s="267"/>
      <c r="D34" s="275"/>
      <c r="E34" s="268"/>
      <c r="F34" s="269"/>
      <c r="G34" s="277"/>
      <c r="H34" s="260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20" s="20" customFormat="1" ht="16" outlineLevel="1" x14ac:dyDescent="0.2">
      <c r="B35" s="270" t="s">
        <v>31</v>
      </c>
      <c r="C35" s="267"/>
      <c r="D35" s="275"/>
      <c r="E35" s="268"/>
      <c r="F35" s="269"/>
      <c r="G35" s="277"/>
      <c r="H35" s="260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20" s="20" customFormat="1" ht="17" outlineLevel="1" thickBot="1" x14ac:dyDescent="0.25">
      <c r="B36" s="270" t="s">
        <v>31</v>
      </c>
      <c r="C36" s="267"/>
      <c r="D36" s="276"/>
      <c r="E36" s="271"/>
      <c r="F36" s="272"/>
      <c r="G36" s="278"/>
      <c r="H36" s="260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20" s="41" customFormat="1" ht="18" thickBot="1" x14ac:dyDescent="0.25">
      <c r="B37" s="89" t="s">
        <v>32</v>
      </c>
      <c r="C37" s="50"/>
      <c r="D37" s="265">
        <f>SUM(D27:D36)</f>
        <v>0</v>
      </c>
      <c r="E37" s="263"/>
      <c r="F37" s="264"/>
      <c r="G37" s="265">
        <f>SUM(G27:G36)</f>
        <v>0</v>
      </c>
      <c r="H37" s="147"/>
      <c r="T37" s="14"/>
    </row>
    <row r="38" spans="2:20" x14ac:dyDescent="0.15">
      <c r="B38" s="90"/>
      <c r="C38" s="91"/>
      <c r="D38" s="140"/>
      <c r="E38" s="97"/>
      <c r="F38" s="70"/>
      <c r="G38" s="137"/>
      <c r="H38" s="148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20" s="14" customFormat="1" ht="16" x14ac:dyDescent="0.2">
      <c r="B39" s="403" t="s">
        <v>33</v>
      </c>
      <c r="C39" s="404"/>
      <c r="D39" s="404"/>
      <c r="E39" s="404"/>
      <c r="F39" s="404"/>
      <c r="G39" s="405"/>
      <c r="H39" s="147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2:20" s="45" customFormat="1" ht="51" x14ac:dyDescent="0.2">
      <c r="B40" s="95" t="s">
        <v>34</v>
      </c>
      <c r="C40" s="83" t="s">
        <v>35</v>
      </c>
      <c r="D40" s="84" t="s">
        <v>27</v>
      </c>
      <c r="E40" s="82" t="s">
        <v>28</v>
      </c>
      <c r="F40" s="82" t="s">
        <v>29</v>
      </c>
      <c r="G40" s="88" t="s">
        <v>30</v>
      </c>
      <c r="H40" s="146"/>
    </row>
    <row r="41" spans="2:20" s="20" customFormat="1" ht="16" outlineLevel="1" x14ac:dyDescent="0.2">
      <c r="B41" s="270" t="s">
        <v>31</v>
      </c>
      <c r="C41" s="267" t="s">
        <v>31</v>
      </c>
      <c r="D41" s="275"/>
      <c r="E41" s="268"/>
      <c r="F41" s="273" t="s">
        <v>31</v>
      </c>
      <c r="G41" s="277"/>
      <c r="H41" s="260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20" s="20" customFormat="1" ht="16" outlineLevel="1" x14ac:dyDescent="0.2">
      <c r="B42" s="270"/>
      <c r="C42" s="267"/>
      <c r="D42" s="275"/>
      <c r="E42" s="268"/>
      <c r="F42" s="273"/>
      <c r="G42" s="277"/>
      <c r="H42" s="260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20" s="20" customFormat="1" ht="16" outlineLevel="1" x14ac:dyDescent="0.2">
      <c r="B43" s="270"/>
      <c r="C43" s="267"/>
      <c r="D43" s="275"/>
      <c r="E43" s="268"/>
      <c r="F43" s="273"/>
      <c r="G43" s="277"/>
      <c r="H43" s="260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20" s="20" customFormat="1" ht="16" outlineLevel="1" x14ac:dyDescent="0.2">
      <c r="B44" s="270"/>
      <c r="C44" s="267"/>
      <c r="D44" s="275"/>
      <c r="E44" s="268"/>
      <c r="F44" s="273"/>
      <c r="G44" s="277"/>
      <c r="H44" s="260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20" s="20" customFormat="1" ht="16" outlineLevel="1" x14ac:dyDescent="0.2">
      <c r="B45" s="270"/>
      <c r="C45" s="267"/>
      <c r="D45" s="275"/>
      <c r="E45" s="268"/>
      <c r="F45" s="273"/>
      <c r="G45" s="277"/>
      <c r="H45" s="260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20" s="20" customFormat="1" ht="17" outlineLevel="1" thickBot="1" x14ac:dyDescent="0.25">
      <c r="B46" s="270"/>
      <c r="C46" s="267"/>
      <c r="D46" s="275"/>
      <c r="E46" s="268"/>
      <c r="F46" s="273"/>
      <c r="G46" s="277"/>
      <c r="H46" s="260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20" s="20" customFormat="1" ht="18" thickBot="1" x14ac:dyDescent="0.25">
      <c r="B47" s="89" t="s">
        <v>36</v>
      </c>
      <c r="C47" s="50"/>
      <c r="D47" s="265">
        <f>SUM(D41:D46)</f>
        <v>0</v>
      </c>
      <c r="E47" s="263"/>
      <c r="F47" s="264"/>
      <c r="G47" s="265">
        <f>SUM(G41:G46)</f>
        <v>0</v>
      </c>
      <c r="H47" s="149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20" x14ac:dyDescent="0.15">
      <c r="B48" s="90"/>
      <c r="C48" s="91"/>
      <c r="D48" s="140"/>
      <c r="E48" s="97"/>
      <c r="F48" s="70"/>
      <c r="G48" s="137"/>
      <c r="H48" s="148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s="14" customFormat="1" ht="16" x14ac:dyDescent="0.2">
      <c r="B49" s="403" t="s">
        <v>37</v>
      </c>
      <c r="C49" s="404"/>
      <c r="D49" s="404"/>
      <c r="E49" s="404"/>
      <c r="F49" s="404"/>
      <c r="G49" s="405"/>
      <c r="H49" s="147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2:18" s="45" customFormat="1" ht="51" x14ac:dyDescent="0.2">
      <c r="B50" s="95" t="s">
        <v>38</v>
      </c>
      <c r="C50" s="83" t="s">
        <v>39</v>
      </c>
      <c r="D50" s="84" t="s">
        <v>27</v>
      </c>
      <c r="E50" s="82" t="s">
        <v>28</v>
      </c>
      <c r="F50" s="82" t="s">
        <v>29</v>
      </c>
      <c r="G50" s="88" t="s">
        <v>30</v>
      </c>
      <c r="H50" s="146"/>
    </row>
    <row r="51" spans="2:18" s="20" customFormat="1" ht="16" outlineLevel="1" x14ac:dyDescent="0.2">
      <c r="B51" s="270" t="s">
        <v>31</v>
      </c>
      <c r="C51" s="267" t="s">
        <v>31</v>
      </c>
      <c r="D51" s="275" t="s">
        <v>31</v>
      </c>
      <c r="E51" s="268" t="s">
        <v>31</v>
      </c>
      <c r="F51" s="273" t="s">
        <v>31</v>
      </c>
      <c r="G51" s="277" t="s">
        <v>31</v>
      </c>
      <c r="H51" s="260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s="20" customFormat="1" ht="16" outlineLevel="1" x14ac:dyDescent="0.2">
      <c r="B52" s="270"/>
      <c r="C52" s="267"/>
      <c r="D52" s="275"/>
      <c r="E52" s="268"/>
      <c r="F52" s="273"/>
      <c r="G52" s="277"/>
      <c r="H52" s="260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 s="20" customFormat="1" ht="16" outlineLevel="1" x14ac:dyDescent="0.2">
      <c r="B53" s="270"/>
      <c r="C53" s="267"/>
      <c r="D53" s="275"/>
      <c r="E53" s="268"/>
      <c r="F53" s="273"/>
      <c r="G53" s="277"/>
      <c r="H53" s="260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 s="20" customFormat="1" ht="16" outlineLevel="1" x14ac:dyDescent="0.2">
      <c r="B54" s="270"/>
      <c r="C54" s="267"/>
      <c r="D54" s="275"/>
      <c r="E54" s="268"/>
      <c r="F54" s="273"/>
      <c r="G54" s="277"/>
      <c r="H54" s="260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s="20" customFormat="1" ht="16" outlineLevel="1" x14ac:dyDescent="0.2">
      <c r="B55" s="270"/>
      <c r="C55" s="267"/>
      <c r="D55" s="275"/>
      <c r="E55" s="268"/>
      <c r="F55" s="273"/>
      <c r="G55" s="277"/>
      <c r="H55" s="260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2:18" s="20" customFormat="1" ht="17" outlineLevel="1" thickBot="1" x14ac:dyDescent="0.25">
      <c r="B56" s="270"/>
      <c r="C56" s="267"/>
      <c r="D56" s="275"/>
      <c r="E56" s="268"/>
      <c r="F56" s="273"/>
      <c r="G56" s="277"/>
      <c r="H56" s="260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s="20" customFormat="1" ht="18" thickBot="1" x14ac:dyDescent="0.25">
      <c r="B57" s="89" t="s">
        <v>40</v>
      </c>
      <c r="C57" s="50"/>
      <c r="D57" s="265">
        <f>SUM(D51:D56)</f>
        <v>0</v>
      </c>
      <c r="E57" s="263"/>
      <c r="F57" s="264"/>
      <c r="G57" s="265">
        <f>SUM(G51:G56)</f>
        <v>0</v>
      </c>
      <c r="H57" s="149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s="20" customFormat="1" ht="16" x14ac:dyDescent="0.2">
      <c r="B58" s="92"/>
      <c r="C58" s="93"/>
      <c r="D58" s="141"/>
      <c r="E58" s="98"/>
      <c r="F58" s="94"/>
      <c r="G58" s="138"/>
      <c r="H58" s="149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s="14" customFormat="1" ht="16" x14ac:dyDescent="0.2">
      <c r="B59" s="400" t="s">
        <v>41</v>
      </c>
      <c r="C59" s="401"/>
      <c r="D59" s="401"/>
      <c r="E59" s="401"/>
      <c r="F59" s="401"/>
      <c r="G59" s="402"/>
      <c r="H59" s="147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2:18" s="45" customFormat="1" ht="51" x14ac:dyDescent="0.2">
      <c r="B60" s="95" t="s">
        <v>42</v>
      </c>
      <c r="C60" s="83" t="s">
        <v>43</v>
      </c>
      <c r="D60" s="84" t="s">
        <v>27</v>
      </c>
      <c r="E60" s="82" t="s">
        <v>28</v>
      </c>
      <c r="F60" s="82" t="s">
        <v>29</v>
      </c>
      <c r="G60" s="88" t="s">
        <v>30</v>
      </c>
      <c r="H60" s="146"/>
    </row>
    <row r="61" spans="2:18" s="20" customFormat="1" ht="16" outlineLevel="1" x14ac:dyDescent="0.2">
      <c r="B61" s="266" t="s">
        <v>31</v>
      </c>
      <c r="C61" s="267" t="s">
        <v>31</v>
      </c>
      <c r="D61" s="275" t="s">
        <v>31</v>
      </c>
      <c r="E61" s="268" t="s">
        <v>31</v>
      </c>
      <c r="F61" s="269" t="s">
        <v>31</v>
      </c>
      <c r="G61" s="277" t="s">
        <v>31</v>
      </c>
      <c r="H61" s="260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2:18" s="20" customFormat="1" ht="16" outlineLevel="1" x14ac:dyDescent="0.2">
      <c r="B62" s="266"/>
      <c r="C62" s="267"/>
      <c r="D62" s="275"/>
      <c r="E62" s="268"/>
      <c r="F62" s="269"/>
      <c r="G62" s="277"/>
      <c r="H62" s="260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2:18" s="20" customFormat="1" ht="16" outlineLevel="1" x14ac:dyDescent="0.2">
      <c r="B63" s="266"/>
      <c r="C63" s="267"/>
      <c r="D63" s="275"/>
      <c r="E63" s="268"/>
      <c r="F63" s="269"/>
      <c r="G63" s="277"/>
      <c r="H63" s="260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s="20" customFormat="1" ht="16" outlineLevel="1" x14ac:dyDescent="0.2">
      <c r="B64" s="266"/>
      <c r="C64" s="267"/>
      <c r="D64" s="275"/>
      <c r="E64" s="268"/>
      <c r="F64" s="269"/>
      <c r="G64" s="277"/>
      <c r="H64" s="260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s="20" customFormat="1" ht="16" outlineLevel="1" x14ac:dyDescent="0.2">
      <c r="B65" s="266"/>
      <c r="C65" s="267"/>
      <c r="D65" s="275"/>
      <c r="E65" s="268"/>
      <c r="F65" s="269"/>
      <c r="G65" s="277"/>
      <c r="H65" s="260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s="20" customFormat="1" ht="16" outlineLevel="1" x14ac:dyDescent="0.2">
      <c r="B66" s="266"/>
      <c r="C66" s="267"/>
      <c r="D66" s="275"/>
      <c r="E66" s="268"/>
      <c r="F66" s="269"/>
      <c r="G66" s="277"/>
      <c r="H66" s="260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s="20" customFormat="1" ht="16" outlineLevel="1" x14ac:dyDescent="0.2">
      <c r="B67" s="266" t="s">
        <v>31</v>
      </c>
      <c r="C67" s="267" t="s">
        <v>31</v>
      </c>
      <c r="D67" s="275" t="s">
        <v>31</v>
      </c>
      <c r="E67" s="268" t="s">
        <v>31</v>
      </c>
      <c r="F67" s="269" t="s">
        <v>31</v>
      </c>
      <c r="G67" s="277" t="s">
        <v>31</v>
      </c>
      <c r="H67" s="260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s="20" customFormat="1" ht="16" outlineLevel="1" x14ac:dyDescent="0.2">
      <c r="B68" s="270"/>
      <c r="C68" s="267"/>
      <c r="D68" s="275"/>
      <c r="E68" s="268"/>
      <c r="F68" s="274"/>
      <c r="G68" s="277"/>
      <c r="H68" s="260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s="20" customFormat="1" ht="16" outlineLevel="1" x14ac:dyDescent="0.2">
      <c r="B69" s="270"/>
      <c r="C69" s="267"/>
      <c r="D69" s="275"/>
      <c r="E69" s="268"/>
      <c r="F69" s="274"/>
      <c r="G69" s="277"/>
      <c r="H69" s="260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s="20" customFormat="1" ht="17" outlineLevel="1" thickBot="1" x14ac:dyDescent="0.25">
      <c r="B70" s="270"/>
      <c r="C70" s="267"/>
      <c r="D70" s="275"/>
      <c r="E70" s="268"/>
      <c r="F70" s="274"/>
      <c r="G70" s="277"/>
      <c r="H70" s="260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20" customFormat="1" ht="18" thickBot="1" x14ac:dyDescent="0.25">
      <c r="B71" s="366" t="s">
        <v>44</v>
      </c>
      <c r="C71" s="367"/>
      <c r="D71" s="265">
        <f>SUM(D61:D70)</f>
        <v>0</v>
      </c>
      <c r="E71" s="263"/>
      <c r="F71" s="264"/>
      <c r="G71" s="265">
        <f>SUM(G61:G70)</f>
        <v>0</v>
      </c>
      <c r="H71" s="149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20" customFormat="1" ht="17" thickBot="1" x14ac:dyDescent="0.25">
      <c r="B72" s="99"/>
      <c r="C72" s="100"/>
      <c r="D72" s="101"/>
      <c r="E72" s="101"/>
      <c r="F72" s="101"/>
      <c r="G72" s="139"/>
      <c r="H72" s="149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1" thickBot="1" x14ac:dyDescent="0.25">
      <c r="B73" s="419" t="s">
        <v>45</v>
      </c>
      <c r="C73" s="419"/>
      <c r="D73" s="419"/>
      <c r="E73" s="419"/>
      <c r="F73" s="419"/>
      <c r="G73" s="162">
        <f>SUM(G37,G47,G57,G71)</f>
        <v>0</v>
      </c>
      <c r="H73" s="133"/>
    </row>
    <row r="74" spans="1:18" s="42" customFormat="1" ht="21" thickBot="1" x14ac:dyDescent="0.25">
      <c r="B74" s="419" t="s">
        <v>46</v>
      </c>
      <c r="C74" s="419"/>
      <c r="D74" s="419"/>
      <c r="E74" s="419"/>
      <c r="F74" s="419"/>
      <c r="G74" s="163">
        <f>G22-G73</f>
        <v>286352</v>
      </c>
      <c r="H74" s="150"/>
    </row>
    <row r="75" spans="1:18" x14ac:dyDescent="0.15">
      <c r="B75" s="27"/>
      <c r="C75" s="35"/>
      <c r="D75" s="36"/>
      <c r="E75" s="36"/>
      <c r="F75" s="36"/>
      <c r="G75" s="36"/>
    </row>
    <row r="76" spans="1:18" x14ac:dyDescent="0.15">
      <c r="A76" s="57"/>
      <c r="B76" s="27"/>
      <c r="C76" s="35"/>
      <c r="D76" s="36"/>
      <c r="E76" s="36"/>
      <c r="F76" s="36"/>
      <c r="G76" s="361" t="s">
        <v>47</v>
      </c>
    </row>
    <row r="77" spans="1:18" x14ac:dyDescent="0.15">
      <c r="B77" s="57"/>
      <c r="C77" s="35"/>
      <c r="D77" s="36"/>
      <c r="E77" s="36"/>
      <c r="F77" s="36"/>
      <c r="G77" s="36"/>
    </row>
    <row r="78" spans="1:18" x14ac:dyDescent="0.15">
      <c r="B78" s="27"/>
      <c r="C78" s="35"/>
      <c r="D78" s="36"/>
      <c r="E78" s="36"/>
      <c r="F78" s="36"/>
      <c r="G78" s="36"/>
    </row>
    <row r="79" spans="1:18" x14ac:dyDescent="0.15">
      <c r="B79" s="27"/>
      <c r="C79" s="35"/>
      <c r="D79" s="36"/>
      <c r="E79" s="36"/>
      <c r="F79" s="36"/>
      <c r="G79" s="36"/>
    </row>
    <row r="80" spans="1:18" x14ac:dyDescent="0.15">
      <c r="B80" s="27"/>
      <c r="C80" s="35"/>
      <c r="D80" s="36"/>
      <c r="E80" s="36"/>
      <c r="F80" s="36"/>
      <c r="G80" s="36"/>
    </row>
    <row r="81" spans="2:7" x14ac:dyDescent="0.15">
      <c r="B81" s="27"/>
      <c r="C81" s="35"/>
      <c r="D81" s="36"/>
      <c r="E81" s="36"/>
      <c r="F81" s="36"/>
      <c r="G81" s="36"/>
    </row>
    <row r="82" spans="2:7" x14ac:dyDescent="0.15">
      <c r="B82" s="27"/>
      <c r="C82" s="35"/>
      <c r="D82" s="36"/>
      <c r="E82" s="36"/>
      <c r="F82" s="36"/>
      <c r="G82" s="36"/>
    </row>
    <row r="83" spans="2:7" x14ac:dyDescent="0.15">
      <c r="B83" s="27"/>
      <c r="C83" s="35"/>
      <c r="D83" s="36"/>
      <c r="E83" s="36"/>
      <c r="F83" s="36"/>
      <c r="G83" s="36"/>
    </row>
    <row r="84" spans="2:7" x14ac:dyDescent="0.15">
      <c r="B84" s="27"/>
      <c r="C84" s="35"/>
      <c r="D84" s="36"/>
      <c r="E84" s="36"/>
      <c r="F84" s="36"/>
      <c r="G84" s="36"/>
    </row>
    <row r="85" spans="2:7" x14ac:dyDescent="0.15">
      <c r="B85" s="27"/>
      <c r="C85" s="35"/>
      <c r="D85" s="36"/>
      <c r="E85" s="36"/>
      <c r="F85" s="36"/>
      <c r="G85" s="36"/>
    </row>
    <row r="86" spans="2:7" x14ac:dyDescent="0.15">
      <c r="B86" s="27"/>
      <c r="C86" s="35"/>
      <c r="D86" s="36"/>
      <c r="E86" s="36"/>
      <c r="F86" s="36"/>
      <c r="G86" s="36"/>
    </row>
  </sheetData>
  <sheetProtection sheet="1" objects="1" scenarios="1" formatCells="0" formatColumns="0" formatRows="0" insertHyperlinks="0"/>
  <protectedRanges>
    <protectedRange sqref="B27:G36" name="Range3"/>
    <protectedRange sqref="C2" name="Range2"/>
    <protectedRange sqref="H61:H70 H41:H46 H51:H56 H27:H36 B5:H21" name="Range1"/>
  </protectedRanges>
  <mergeCells count="28">
    <mergeCell ref="B73:F73"/>
    <mergeCell ref="B74:F74"/>
    <mergeCell ref="B24:G24"/>
    <mergeCell ref="B22:F22"/>
    <mergeCell ref="B4:F4"/>
    <mergeCell ref="B10:F10"/>
    <mergeCell ref="B11:F11"/>
    <mergeCell ref="B12:F12"/>
    <mergeCell ref="B13:F13"/>
    <mergeCell ref="B14:F14"/>
    <mergeCell ref="B17:F17"/>
    <mergeCell ref="B16:F16"/>
    <mergeCell ref="B18:F18"/>
    <mergeCell ref="B19:F19"/>
    <mergeCell ref="B21:F21"/>
    <mergeCell ref="B9:F9"/>
    <mergeCell ref="B1:G1"/>
    <mergeCell ref="C2:G2"/>
    <mergeCell ref="B5:F5"/>
    <mergeCell ref="B7:F7"/>
    <mergeCell ref="B6:F6"/>
    <mergeCell ref="B8:F8"/>
    <mergeCell ref="B59:G59"/>
    <mergeCell ref="B49:G49"/>
    <mergeCell ref="B39:G39"/>
    <mergeCell ref="B20:F20"/>
    <mergeCell ref="B15:F15"/>
    <mergeCell ref="B25:G25"/>
  </mergeCells>
  <phoneticPr fontId="3" type="noConversion"/>
  <pageMargins left="0.75" right="0.75" top="1" bottom="1" header="0.5" footer="0.5"/>
  <pageSetup scale="7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7009-9B4E-4885-8260-F0172A0852A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253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'Monthly Budget'!B8</f>
        <v>0</v>
      </c>
      <c r="C4" s="375">
        <f>'Monthly Budget'!C8</f>
        <v>0</v>
      </c>
      <c r="D4" s="375">
        <f>'Monthly Budget'!D8</f>
        <v>0</v>
      </c>
      <c r="E4" s="375">
        <f>'Monthly Budget'!E8</f>
        <v>0</v>
      </c>
      <c r="F4" s="375">
        <f>'Monthly Budget'!F8</f>
        <v>0</v>
      </c>
      <c r="G4" s="375">
        <f>'Monthly Budget'!G8</f>
        <v>0</v>
      </c>
      <c r="H4" s="375">
        <f>'Monthly Budget'!H8</f>
        <v>0</v>
      </c>
      <c r="I4" s="375">
        <f>'Monthly Budget'!I8</f>
        <v>0</v>
      </c>
      <c r="J4" s="375">
        <f>'Monthly Budget'!J8</f>
        <v>0</v>
      </c>
      <c r="K4" s="375">
        <f>'Monthly Budget'!K8</f>
        <v>0</v>
      </c>
      <c r="L4" s="375">
        <f>'Monthly Budget'!L8</f>
        <v>0</v>
      </c>
      <c r="M4" s="375">
        <f>'Monthly Budget'!M8</f>
        <v>0</v>
      </c>
      <c r="N4" s="375">
        <f>'Monthly Budget'!N8</f>
        <v>0</v>
      </c>
      <c r="O4" s="375">
        <f>'Monthly Budget'!O8</f>
        <v>0</v>
      </c>
      <c r="P4" s="375">
        <f>'Monthly Budget'!P8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213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8" x14ac:dyDescent="0.15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8" x14ac:dyDescent="0.15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15">
      <c r="A39" s="56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5"/>
      <c r="S39" s="66"/>
    </row>
    <row r="40" spans="1:19" ht="28" x14ac:dyDescent="0.15">
      <c r="A40" s="155" t="s">
        <v>248</v>
      </c>
      <c r="B40" s="391">
        <f>Mar!B40+Apr!B4</f>
        <v>0</v>
      </c>
      <c r="C40" s="391">
        <f>Mar!C40+Apr!C4</f>
        <v>0</v>
      </c>
      <c r="D40" s="391">
        <f>Mar!D40+Apr!D4</f>
        <v>0</v>
      </c>
      <c r="E40" s="391">
        <f>Mar!E40+Apr!E4</f>
        <v>0</v>
      </c>
      <c r="F40" s="391">
        <f>Mar!F40+Apr!F4</f>
        <v>0</v>
      </c>
      <c r="G40" s="391">
        <f>Mar!G40+Apr!G4</f>
        <v>0</v>
      </c>
      <c r="H40" s="391">
        <f>Mar!H40+Apr!H4</f>
        <v>0</v>
      </c>
      <c r="I40" s="391">
        <f>Mar!I40+Apr!I4</f>
        <v>0</v>
      </c>
      <c r="J40" s="391">
        <f>Mar!J40+Apr!J4</f>
        <v>0</v>
      </c>
      <c r="K40" s="391">
        <f>Mar!K40+Apr!K4</f>
        <v>0</v>
      </c>
      <c r="L40" s="391">
        <f>Mar!L40+Apr!L4</f>
        <v>0</v>
      </c>
      <c r="M40" s="391">
        <f>Mar!M40+Apr!M4</f>
        <v>0</v>
      </c>
      <c r="N40" s="391">
        <f>Mar!N40+Apr!N4</f>
        <v>0</v>
      </c>
      <c r="O40" s="391">
        <f>Mar!O40+Apr!O4</f>
        <v>0</v>
      </c>
      <c r="P40" s="391">
        <f>Mar!P40+Apr!P4</f>
        <v>0</v>
      </c>
      <c r="Q40" s="391">
        <f>SUM(C40:P40)</f>
        <v>0</v>
      </c>
      <c r="R40" s="218"/>
      <c r="S40" s="66"/>
    </row>
    <row r="41" spans="1:19" ht="28" x14ac:dyDescent="0.15">
      <c r="A41" s="155" t="s">
        <v>249</v>
      </c>
      <c r="B41" s="391">
        <f>Mar!B41+Apr!B37</f>
        <v>0</v>
      </c>
      <c r="C41" s="391">
        <f>Mar!C41+Apr!C37</f>
        <v>0</v>
      </c>
      <c r="D41" s="391">
        <f>Mar!D41+Apr!D37</f>
        <v>0</v>
      </c>
      <c r="E41" s="391">
        <f>Mar!E41+Apr!E37</f>
        <v>0</v>
      </c>
      <c r="F41" s="391">
        <f>Mar!F41+Apr!F37</f>
        <v>0</v>
      </c>
      <c r="G41" s="391">
        <f>Mar!G41+Apr!G37</f>
        <v>0</v>
      </c>
      <c r="H41" s="391">
        <f>Mar!H41+Apr!H37</f>
        <v>0</v>
      </c>
      <c r="I41" s="391">
        <f>Mar!I41+Apr!I37</f>
        <v>0</v>
      </c>
      <c r="J41" s="391">
        <f>Mar!J41+Apr!J37</f>
        <v>0</v>
      </c>
      <c r="K41" s="391">
        <f>Mar!K41+Apr!K37</f>
        <v>0</v>
      </c>
      <c r="L41" s="391">
        <f>Mar!L41+Apr!L37</f>
        <v>0</v>
      </c>
      <c r="M41" s="391">
        <f>Mar!M41+Apr!M37</f>
        <v>0</v>
      </c>
      <c r="N41" s="391">
        <f>Mar!N41+Apr!N37</f>
        <v>0</v>
      </c>
      <c r="O41" s="391">
        <f>Mar!O41+Apr!O37</f>
        <v>0</v>
      </c>
      <c r="P41" s="391">
        <f>Mar!P41+Apr!P37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15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218"/>
      <c r="S42" s="66"/>
    </row>
    <row r="43" spans="1:19" x14ac:dyDescent="0.15">
      <c r="A43" s="56"/>
      <c r="B43" s="379"/>
      <c r="Q43" s="361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65BF-00F4-4A3B-A345-8C964A461386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236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'Monthly Budget'!B9</f>
        <v>0</v>
      </c>
      <c r="C4" s="375">
        <f>'Monthly Budget'!C9</f>
        <v>0</v>
      </c>
      <c r="D4" s="375">
        <f>'Monthly Budget'!D9</f>
        <v>0</v>
      </c>
      <c r="E4" s="375">
        <f>'Monthly Budget'!E9</f>
        <v>0</v>
      </c>
      <c r="F4" s="375">
        <f>'Monthly Budget'!F9</f>
        <v>0</v>
      </c>
      <c r="G4" s="375">
        <f>'Monthly Budget'!G9</f>
        <v>0</v>
      </c>
      <c r="H4" s="375">
        <f>'Monthly Budget'!H9</f>
        <v>0</v>
      </c>
      <c r="I4" s="375">
        <f>'Monthly Budget'!I9</f>
        <v>0</v>
      </c>
      <c r="J4" s="375">
        <f>'Monthly Budget'!J9</f>
        <v>0</v>
      </c>
      <c r="K4" s="375">
        <f>'Monthly Budget'!K9</f>
        <v>0</v>
      </c>
      <c r="L4" s="375">
        <f>'Monthly Budget'!L9</f>
        <v>0</v>
      </c>
      <c r="M4" s="375">
        <f>'Monthly Budget'!M9</f>
        <v>0</v>
      </c>
      <c r="N4" s="375">
        <f>'Monthly Budget'!N9</f>
        <v>0</v>
      </c>
      <c r="O4" s="375">
        <f>'Monthly Budget'!O9</f>
        <v>0</v>
      </c>
      <c r="P4" s="375">
        <f>'Monthly Budget'!P9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15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1">
        <f t="shared" ref="Q6:Q36" si="0">SUM(C6:P6)</f>
        <v>0</v>
      </c>
      <c r="R6" s="213"/>
      <c r="S6" s="66"/>
    </row>
    <row r="7" spans="1:19" x14ac:dyDescent="0.15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1">
        <f t="shared" si="0"/>
        <v>0</v>
      </c>
      <c r="R7" s="213"/>
      <c r="S7" s="66"/>
    </row>
    <row r="8" spans="1:19" x14ac:dyDescent="0.15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1">
        <f t="shared" si="0"/>
        <v>0</v>
      </c>
      <c r="R8" s="213"/>
      <c r="S8" s="66"/>
    </row>
    <row r="9" spans="1:19" x14ac:dyDescent="0.15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1">
        <f t="shared" si="0"/>
        <v>0</v>
      </c>
      <c r="R9" s="213"/>
      <c r="S9" s="66"/>
    </row>
    <row r="10" spans="1:19" x14ac:dyDescent="0.15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1">
        <f t="shared" si="0"/>
        <v>0</v>
      </c>
      <c r="R10" s="213"/>
      <c r="S10" s="66"/>
    </row>
    <row r="11" spans="1:19" x14ac:dyDescent="0.15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1">
        <f t="shared" si="0"/>
        <v>0</v>
      </c>
      <c r="R11" s="213"/>
      <c r="S11" s="66"/>
    </row>
    <row r="12" spans="1:19" x14ac:dyDescent="0.15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1">
        <f t="shared" si="0"/>
        <v>0</v>
      </c>
      <c r="R12" s="213"/>
      <c r="S12" s="66"/>
    </row>
    <row r="13" spans="1:19" x14ac:dyDescent="0.15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1">
        <f t="shared" si="0"/>
        <v>0</v>
      </c>
      <c r="R13" s="213"/>
      <c r="S13" s="66"/>
    </row>
    <row r="14" spans="1:19" x14ac:dyDescent="0.15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1">
        <f t="shared" si="0"/>
        <v>0</v>
      </c>
      <c r="R14" s="213"/>
      <c r="S14" s="66"/>
    </row>
    <row r="15" spans="1:19" x14ac:dyDescent="0.15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1">
        <f t="shared" si="0"/>
        <v>0</v>
      </c>
      <c r="R15" s="213"/>
      <c r="S15" s="66"/>
    </row>
    <row r="16" spans="1:19" x14ac:dyDescent="0.15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1">
        <f t="shared" si="0"/>
        <v>0</v>
      </c>
      <c r="R16" s="213"/>
      <c r="S16" s="66"/>
    </row>
    <row r="17" spans="1:19" x14ac:dyDescent="0.15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1">
        <f t="shared" si="0"/>
        <v>0</v>
      </c>
      <c r="R17" s="213"/>
      <c r="S17" s="66"/>
    </row>
    <row r="18" spans="1:19" x14ac:dyDescent="0.15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1">
        <f t="shared" si="0"/>
        <v>0</v>
      </c>
      <c r="R18" s="213"/>
      <c r="S18" s="66"/>
    </row>
    <row r="19" spans="1:19" x14ac:dyDescent="0.15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1">
        <f t="shared" si="0"/>
        <v>0</v>
      </c>
      <c r="R19" s="213"/>
      <c r="S19" s="66"/>
    </row>
    <row r="20" spans="1:19" x14ac:dyDescent="0.15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1">
        <f t="shared" si="0"/>
        <v>0</v>
      </c>
      <c r="R20" s="213"/>
      <c r="S20" s="66"/>
    </row>
    <row r="21" spans="1:19" x14ac:dyDescent="0.15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1">
        <f t="shared" si="0"/>
        <v>0</v>
      </c>
      <c r="R21" s="213"/>
      <c r="S21" s="66"/>
    </row>
    <row r="22" spans="1:19" x14ac:dyDescent="0.15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1">
        <f t="shared" si="0"/>
        <v>0</v>
      </c>
      <c r="R22" s="213"/>
      <c r="S22" s="66"/>
    </row>
    <row r="23" spans="1:19" x14ac:dyDescent="0.15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1">
        <f t="shared" si="0"/>
        <v>0</v>
      </c>
      <c r="R23" s="213"/>
      <c r="S23" s="66"/>
    </row>
    <row r="24" spans="1:19" x14ac:dyDescent="0.15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1">
        <f t="shared" si="0"/>
        <v>0</v>
      </c>
      <c r="R24" s="213"/>
      <c r="S24" s="66"/>
    </row>
    <row r="25" spans="1:19" x14ac:dyDescent="0.15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1">
        <f t="shared" si="0"/>
        <v>0</v>
      </c>
      <c r="R25" s="213"/>
      <c r="S25" s="66"/>
    </row>
    <row r="26" spans="1:19" x14ac:dyDescent="0.15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1">
        <f t="shared" si="0"/>
        <v>0</v>
      </c>
      <c r="R26" s="213"/>
      <c r="S26" s="66"/>
    </row>
    <row r="27" spans="1:19" x14ac:dyDescent="0.15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1">
        <f t="shared" si="0"/>
        <v>0</v>
      </c>
      <c r="R27" s="213"/>
      <c r="S27" s="66"/>
    </row>
    <row r="28" spans="1:19" x14ac:dyDescent="0.15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1">
        <f t="shared" si="0"/>
        <v>0</v>
      </c>
      <c r="R28" s="213"/>
      <c r="S28" s="66"/>
    </row>
    <row r="29" spans="1:19" x14ac:dyDescent="0.15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1">
        <f t="shared" si="0"/>
        <v>0</v>
      </c>
      <c r="R29" s="213"/>
      <c r="S29" s="66"/>
    </row>
    <row r="30" spans="1:19" x14ac:dyDescent="0.15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1">
        <f t="shared" si="0"/>
        <v>0</v>
      </c>
      <c r="R30" s="213"/>
      <c r="S30" s="66"/>
    </row>
    <row r="31" spans="1:19" x14ac:dyDescent="0.15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1">
        <f t="shared" si="0"/>
        <v>0</v>
      </c>
      <c r="R31" s="213"/>
      <c r="S31" s="66"/>
    </row>
    <row r="32" spans="1:19" x14ac:dyDescent="0.15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1">
        <f t="shared" si="0"/>
        <v>0</v>
      </c>
      <c r="R32" s="213"/>
      <c r="S32" s="66"/>
    </row>
    <row r="33" spans="1:19" x14ac:dyDescent="0.15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1">
        <f t="shared" si="0"/>
        <v>0</v>
      </c>
      <c r="R33" s="213"/>
      <c r="S33" s="66"/>
    </row>
    <row r="34" spans="1:19" x14ac:dyDescent="0.15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1">
        <f t="shared" si="0"/>
        <v>0</v>
      </c>
      <c r="R34" s="213"/>
      <c r="S34" s="66"/>
    </row>
    <row r="35" spans="1:19" x14ac:dyDescent="0.15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1">
        <f t="shared" si="0"/>
        <v>0</v>
      </c>
      <c r="R35" s="213"/>
      <c r="S35" s="66"/>
    </row>
    <row r="36" spans="1:19" x14ac:dyDescent="0.15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1">
        <f t="shared" si="0"/>
        <v>0</v>
      </c>
      <c r="R36" s="213"/>
      <c r="S36" s="66"/>
    </row>
    <row r="37" spans="1:19" ht="28" x14ac:dyDescent="0.15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8" x14ac:dyDescent="0.15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15">
      <c r="A39" s="56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5"/>
      <c r="S39" s="66"/>
    </row>
    <row r="40" spans="1:19" ht="28" x14ac:dyDescent="0.15">
      <c r="A40" s="155" t="s">
        <v>248</v>
      </c>
      <c r="B40" s="391">
        <f>Apr!B40+May!B4</f>
        <v>0</v>
      </c>
      <c r="C40" s="391">
        <f>Apr!C40+May!C4</f>
        <v>0</v>
      </c>
      <c r="D40" s="391">
        <f>Apr!D40+May!D4</f>
        <v>0</v>
      </c>
      <c r="E40" s="391">
        <f>Apr!E40+May!E4</f>
        <v>0</v>
      </c>
      <c r="F40" s="391">
        <f>Apr!F40+May!F4</f>
        <v>0</v>
      </c>
      <c r="G40" s="391">
        <f>Apr!G40+May!G4</f>
        <v>0</v>
      </c>
      <c r="H40" s="391">
        <f>Apr!H40+May!H4</f>
        <v>0</v>
      </c>
      <c r="I40" s="391">
        <f>Apr!I40+May!I4</f>
        <v>0</v>
      </c>
      <c r="J40" s="391">
        <f>Apr!J40+May!J4</f>
        <v>0</v>
      </c>
      <c r="K40" s="391">
        <f>Apr!K40+May!K4</f>
        <v>0</v>
      </c>
      <c r="L40" s="391">
        <f>Apr!L40+May!L4</f>
        <v>0</v>
      </c>
      <c r="M40" s="391">
        <f>Apr!M40+May!M4</f>
        <v>0</v>
      </c>
      <c r="N40" s="391">
        <f>Apr!N40+May!N4</f>
        <v>0</v>
      </c>
      <c r="O40" s="391">
        <f>Apr!O40+May!O4</f>
        <v>0</v>
      </c>
      <c r="P40" s="391">
        <f>Apr!P40+May!P4</f>
        <v>0</v>
      </c>
      <c r="Q40" s="391">
        <f>SUM(C40:P40)</f>
        <v>0</v>
      </c>
      <c r="R40" s="218"/>
      <c r="S40" s="66"/>
    </row>
    <row r="41" spans="1:19" ht="28" x14ac:dyDescent="0.15">
      <c r="A41" s="155" t="s">
        <v>249</v>
      </c>
      <c r="B41" s="391">
        <f>Apr!B41+May!B37</f>
        <v>0</v>
      </c>
      <c r="C41" s="391">
        <f>Apr!C41+May!C37</f>
        <v>0</v>
      </c>
      <c r="D41" s="391">
        <f>Apr!D41+May!D37</f>
        <v>0</v>
      </c>
      <c r="E41" s="391">
        <f>Apr!E41+May!E37</f>
        <v>0</v>
      </c>
      <c r="F41" s="391">
        <f>Apr!F41+May!F37</f>
        <v>0</v>
      </c>
      <c r="G41" s="391">
        <f>Apr!G41+May!G37</f>
        <v>0</v>
      </c>
      <c r="H41" s="391">
        <f>Apr!H41+May!H37</f>
        <v>0</v>
      </c>
      <c r="I41" s="391">
        <f>Apr!I41+May!I37</f>
        <v>0</v>
      </c>
      <c r="J41" s="391">
        <f>Apr!J41+May!J37</f>
        <v>0</v>
      </c>
      <c r="K41" s="391">
        <f>Apr!K41+May!K37</f>
        <v>0</v>
      </c>
      <c r="L41" s="391">
        <f>Apr!L41+May!L37</f>
        <v>0</v>
      </c>
      <c r="M41" s="391">
        <f>Apr!M41+May!M37</f>
        <v>0</v>
      </c>
      <c r="N41" s="391">
        <f>Apr!N41+May!N37</f>
        <v>0</v>
      </c>
      <c r="O41" s="391">
        <f>Apr!O41+May!O37</f>
        <v>0</v>
      </c>
      <c r="P41" s="391">
        <f>Apr!P41+May!P37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15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218"/>
      <c r="S42" s="66"/>
    </row>
    <row r="43" spans="1:19" x14ac:dyDescent="0.15">
      <c r="A43" s="56"/>
      <c r="B43" s="379"/>
      <c r="Q43" s="361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6C9E-4B27-42F7-B502-7B3FC21D906A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254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'Monthly Budget'!B10</f>
        <v>0</v>
      </c>
      <c r="C4" s="375">
        <f>'Monthly Budget'!C10</f>
        <v>0</v>
      </c>
      <c r="D4" s="375">
        <f>'Monthly Budget'!D10</f>
        <v>0</v>
      </c>
      <c r="E4" s="375">
        <f>'Monthly Budget'!E10</f>
        <v>0</v>
      </c>
      <c r="F4" s="375">
        <f>'Monthly Budget'!F10</f>
        <v>0</v>
      </c>
      <c r="G4" s="375">
        <f>'Monthly Budget'!G10</f>
        <v>0</v>
      </c>
      <c r="H4" s="375">
        <f>'Monthly Budget'!H10</f>
        <v>0</v>
      </c>
      <c r="I4" s="375">
        <f>'Monthly Budget'!I10</f>
        <v>0</v>
      </c>
      <c r="J4" s="375">
        <f>'Monthly Budget'!J10</f>
        <v>0</v>
      </c>
      <c r="K4" s="375">
        <f>'Monthly Budget'!K10</f>
        <v>0</v>
      </c>
      <c r="L4" s="375">
        <f>'Monthly Budget'!L10</f>
        <v>0</v>
      </c>
      <c r="M4" s="375">
        <f>'Monthly Budget'!M10</f>
        <v>0</v>
      </c>
      <c r="N4" s="375">
        <f>'Monthly Budget'!N10</f>
        <v>0</v>
      </c>
      <c r="O4" s="375">
        <f>'Monthly Budget'!O10</f>
        <v>0</v>
      </c>
      <c r="P4" s="375">
        <f>'Monthly Budget'!P10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213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8" x14ac:dyDescent="0.15">
      <c r="A37" s="155" t="s">
        <v>246</v>
      </c>
      <c r="B37" s="382">
        <f>SUM(B6:B36)</f>
        <v>0</v>
      </c>
      <c r="C37" s="382">
        <f t="shared" ref="C37:P37" si="1">SUM(C6:C36)</f>
        <v>0</v>
      </c>
      <c r="D37" s="382">
        <f t="shared" si="1"/>
        <v>0</v>
      </c>
      <c r="E37" s="382">
        <f t="shared" si="1"/>
        <v>0</v>
      </c>
      <c r="F37" s="382">
        <f t="shared" si="1"/>
        <v>0</v>
      </c>
      <c r="G37" s="382">
        <f t="shared" si="1"/>
        <v>0</v>
      </c>
      <c r="H37" s="382">
        <f t="shared" si="1"/>
        <v>0</v>
      </c>
      <c r="I37" s="382">
        <f t="shared" si="1"/>
        <v>0</v>
      </c>
      <c r="J37" s="382">
        <f t="shared" si="1"/>
        <v>0</v>
      </c>
      <c r="K37" s="382">
        <f t="shared" si="1"/>
        <v>0</v>
      </c>
      <c r="L37" s="382">
        <f t="shared" si="1"/>
        <v>0</v>
      </c>
      <c r="M37" s="382">
        <f t="shared" si="1"/>
        <v>0</v>
      </c>
      <c r="N37" s="382">
        <f t="shared" si="1"/>
        <v>0</v>
      </c>
      <c r="O37" s="382">
        <f t="shared" si="1"/>
        <v>0</v>
      </c>
      <c r="P37" s="382">
        <f t="shared" si="1"/>
        <v>0</v>
      </c>
      <c r="Q37" s="382">
        <f>SUM(C37:P37)</f>
        <v>0</v>
      </c>
      <c r="R37" s="382">
        <f>+B37-Q37</f>
        <v>0</v>
      </c>
      <c r="S37" s="66"/>
    </row>
    <row r="38" spans="1:19" ht="28" x14ac:dyDescent="0.15">
      <c r="A38" s="131" t="s">
        <v>247</v>
      </c>
      <c r="B38" s="358">
        <f>-B4+B37</f>
        <v>0</v>
      </c>
      <c r="C38" s="358">
        <f t="shared" ref="C38:Q38" si="2">+C4-C37</f>
        <v>0</v>
      </c>
      <c r="D38" s="358">
        <f t="shared" si="2"/>
        <v>0</v>
      </c>
      <c r="E38" s="358">
        <f t="shared" si="2"/>
        <v>0</v>
      </c>
      <c r="F38" s="358">
        <f t="shared" si="2"/>
        <v>0</v>
      </c>
      <c r="G38" s="358">
        <f t="shared" si="2"/>
        <v>0</v>
      </c>
      <c r="H38" s="358">
        <f t="shared" si="2"/>
        <v>0</v>
      </c>
      <c r="I38" s="358">
        <f t="shared" si="2"/>
        <v>0</v>
      </c>
      <c r="J38" s="358">
        <f t="shared" si="2"/>
        <v>0</v>
      </c>
      <c r="K38" s="358">
        <f t="shared" si="2"/>
        <v>0</v>
      </c>
      <c r="L38" s="358">
        <f t="shared" si="2"/>
        <v>0</v>
      </c>
      <c r="M38" s="358">
        <f t="shared" si="2"/>
        <v>0</v>
      </c>
      <c r="N38" s="358">
        <f t="shared" si="2"/>
        <v>0</v>
      </c>
      <c r="O38" s="358">
        <f t="shared" si="2"/>
        <v>0</v>
      </c>
      <c r="P38" s="358">
        <f t="shared" si="2"/>
        <v>0</v>
      </c>
      <c r="Q38" s="358">
        <f t="shared" si="2"/>
        <v>0</v>
      </c>
      <c r="R38" s="216"/>
      <c r="S38" s="66"/>
    </row>
    <row r="39" spans="1:19" x14ac:dyDescent="0.15">
      <c r="A39" s="56"/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4"/>
      <c r="S39" s="66"/>
    </row>
    <row r="40" spans="1:19" ht="28" x14ac:dyDescent="0.15">
      <c r="A40" s="155" t="s">
        <v>248</v>
      </c>
      <c r="B40" s="381">
        <f>May!B40+Jun!B4</f>
        <v>0</v>
      </c>
      <c r="C40" s="381">
        <f>May!C40+Jun!C4</f>
        <v>0</v>
      </c>
      <c r="D40" s="381">
        <f>May!D40+Jun!D4</f>
        <v>0</v>
      </c>
      <c r="E40" s="381">
        <f>May!E40+Jun!E4</f>
        <v>0</v>
      </c>
      <c r="F40" s="381">
        <f>May!F40+Jun!F4</f>
        <v>0</v>
      </c>
      <c r="G40" s="381">
        <f>May!G40+Jun!G4</f>
        <v>0</v>
      </c>
      <c r="H40" s="381">
        <f>May!H40+Jun!H4</f>
        <v>0</v>
      </c>
      <c r="I40" s="381">
        <f>May!I40+Jun!I4</f>
        <v>0</v>
      </c>
      <c r="J40" s="381">
        <f>May!J40+Jun!J4</f>
        <v>0</v>
      </c>
      <c r="K40" s="381">
        <f>May!K40+Jun!K4</f>
        <v>0</v>
      </c>
      <c r="L40" s="381">
        <f>May!L40+Jun!L4</f>
        <v>0</v>
      </c>
      <c r="M40" s="381">
        <f>May!M40+Jun!M4</f>
        <v>0</v>
      </c>
      <c r="N40" s="381">
        <f>May!N40+Jun!N4</f>
        <v>0</v>
      </c>
      <c r="O40" s="381">
        <f>May!O40+Jun!O4</f>
        <v>0</v>
      </c>
      <c r="P40" s="381">
        <f>May!P40+Jun!P4</f>
        <v>0</v>
      </c>
      <c r="Q40" s="381">
        <f>SUM(C40:P40)</f>
        <v>0</v>
      </c>
      <c r="R40" s="217"/>
      <c r="S40" s="66"/>
    </row>
    <row r="41" spans="1:19" ht="28" x14ac:dyDescent="0.15">
      <c r="A41" s="155" t="s">
        <v>249</v>
      </c>
      <c r="B41" s="381">
        <f>May!B41+Jun!B37</f>
        <v>0</v>
      </c>
      <c r="C41" s="381">
        <f>May!C41+Jun!C37</f>
        <v>0</v>
      </c>
      <c r="D41" s="381">
        <f>May!D41+Jun!D37</f>
        <v>0</v>
      </c>
      <c r="E41" s="381">
        <f>May!E41+Jun!E37</f>
        <v>0</v>
      </c>
      <c r="F41" s="381">
        <f>May!F41+Jun!F37</f>
        <v>0</v>
      </c>
      <c r="G41" s="381">
        <f>May!G41+Jun!G37</f>
        <v>0</v>
      </c>
      <c r="H41" s="381">
        <f>May!H41+Jun!H37</f>
        <v>0</v>
      </c>
      <c r="I41" s="381">
        <f>May!I41+Jun!I37</f>
        <v>0</v>
      </c>
      <c r="J41" s="381">
        <f>May!J41+Jun!J37</f>
        <v>0</v>
      </c>
      <c r="K41" s="381">
        <f>May!K41+Jun!K37</f>
        <v>0</v>
      </c>
      <c r="L41" s="381">
        <f>May!L41+Jun!L37</f>
        <v>0</v>
      </c>
      <c r="M41" s="381">
        <f>May!M41+Jun!M37</f>
        <v>0</v>
      </c>
      <c r="N41" s="381">
        <f>May!N41+Jun!N37</f>
        <v>0</v>
      </c>
      <c r="O41" s="381">
        <f>May!O41+Jun!O37</f>
        <v>0</v>
      </c>
      <c r="P41" s="381">
        <f>May!P41+Jun!P37</f>
        <v>0</v>
      </c>
      <c r="Q41" s="381">
        <f>SUM(C41:P41)</f>
        <v>0</v>
      </c>
      <c r="R41" s="382">
        <f>+B41-Q41</f>
        <v>0</v>
      </c>
      <c r="S41" s="66"/>
    </row>
    <row r="42" spans="1:19" ht="27.75" customHeight="1" x14ac:dyDescent="0.15">
      <c r="A42" s="131" t="s">
        <v>250</v>
      </c>
      <c r="B42" s="359">
        <f>-B40+B41</f>
        <v>0</v>
      </c>
      <c r="C42" s="359">
        <f t="shared" ref="C42:Q42" si="3">+C40-C41</f>
        <v>0</v>
      </c>
      <c r="D42" s="359">
        <f t="shared" si="3"/>
        <v>0</v>
      </c>
      <c r="E42" s="359">
        <f t="shared" si="3"/>
        <v>0</v>
      </c>
      <c r="F42" s="359">
        <f t="shared" si="3"/>
        <v>0</v>
      </c>
      <c r="G42" s="359">
        <f t="shared" si="3"/>
        <v>0</v>
      </c>
      <c r="H42" s="359">
        <f t="shared" si="3"/>
        <v>0</v>
      </c>
      <c r="I42" s="359">
        <f t="shared" si="3"/>
        <v>0</v>
      </c>
      <c r="J42" s="359">
        <f t="shared" si="3"/>
        <v>0</v>
      </c>
      <c r="K42" s="359">
        <f t="shared" si="3"/>
        <v>0</v>
      </c>
      <c r="L42" s="359">
        <f t="shared" si="3"/>
        <v>0</v>
      </c>
      <c r="M42" s="359">
        <f t="shared" si="3"/>
        <v>0</v>
      </c>
      <c r="N42" s="359">
        <f t="shared" si="3"/>
        <v>0</v>
      </c>
      <c r="O42" s="359">
        <f t="shared" si="3"/>
        <v>0</v>
      </c>
      <c r="P42" s="359">
        <f t="shared" si="3"/>
        <v>0</v>
      </c>
      <c r="Q42" s="359">
        <f t="shared" si="3"/>
        <v>0</v>
      </c>
      <c r="R42" s="218"/>
      <c r="S42" s="66"/>
    </row>
    <row r="43" spans="1:19" x14ac:dyDescent="0.15">
      <c r="A43" s="56"/>
      <c r="B43" s="379"/>
      <c r="Q43" s="361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9045-6788-419A-818F-9F8896F3FE8B}">
  <sheetPr>
    <tabColor rgb="FF92D050"/>
    <pageSetUpPr fitToPage="1"/>
  </sheetPr>
  <dimension ref="A1:S45"/>
  <sheetViews>
    <sheetView showGridLines="0" zoomScale="82" zoomScaleNormal="82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D6" sqref="D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255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'Monthly Budget'!B11</f>
        <v>0</v>
      </c>
      <c r="C4" s="375">
        <f>'Monthly Budget'!C11</f>
        <v>0</v>
      </c>
      <c r="D4" s="375">
        <f>'Monthly Budget'!D11</f>
        <v>0</v>
      </c>
      <c r="E4" s="375">
        <f>'Monthly Budget'!E11</f>
        <v>0</v>
      </c>
      <c r="F4" s="375">
        <f>'Monthly Budget'!F11</f>
        <v>0</v>
      </c>
      <c r="G4" s="375">
        <f>'Monthly Budget'!G11</f>
        <v>0</v>
      </c>
      <c r="H4" s="375">
        <f>'Monthly Budget'!H11</f>
        <v>0</v>
      </c>
      <c r="I4" s="375">
        <f>'Monthly Budget'!I11</f>
        <v>0</v>
      </c>
      <c r="J4" s="375">
        <f>'Monthly Budget'!J11</f>
        <v>0</v>
      </c>
      <c r="K4" s="375">
        <f>'Monthly Budget'!K11</f>
        <v>0</v>
      </c>
      <c r="L4" s="375">
        <f>'Monthly Budget'!L11</f>
        <v>0</v>
      </c>
      <c r="M4" s="375">
        <f>'Monthly Budget'!M11</f>
        <v>0</v>
      </c>
      <c r="N4" s="375">
        <f>'Monthly Budget'!N11</f>
        <v>0</v>
      </c>
      <c r="O4" s="375">
        <f>'Monthly Budget'!O11</f>
        <v>0</v>
      </c>
      <c r="P4" s="375">
        <f>'Monthly Budget'!P11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213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8" x14ac:dyDescent="0.15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8" x14ac:dyDescent="0.15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15">
      <c r="A39" s="56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5"/>
      <c r="S39" s="66"/>
    </row>
    <row r="40" spans="1:19" ht="28" x14ac:dyDescent="0.15">
      <c r="A40" s="155" t="s">
        <v>248</v>
      </c>
      <c r="B40" s="391">
        <f>Jun!B40+Jul!B4</f>
        <v>0</v>
      </c>
      <c r="C40" s="391">
        <f>Jun!C40+Jul!C4</f>
        <v>0</v>
      </c>
      <c r="D40" s="391">
        <f>Jun!D40+Jul!D4</f>
        <v>0</v>
      </c>
      <c r="E40" s="391">
        <f>Jun!E40+Jul!E4</f>
        <v>0</v>
      </c>
      <c r="F40" s="391">
        <f>Jun!F40+Jul!F4</f>
        <v>0</v>
      </c>
      <c r="G40" s="391">
        <f>Jun!G40+Jul!G4</f>
        <v>0</v>
      </c>
      <c r="H40" s="391">
        <f>Jun!H40+Jul!H4</f>
        <v>0</v>
      </c>
      <c r="I40" s="391">
        <f>Jun!I40+Jul!I4</f>
        <v>0</v>
      </c>
      <c r="J40" s="391">
        <f>Jun!J40+Jul!J4</f>
        <v>0</v>
      </c>
      <c r="K40" s="391">
        <f>Jun!K40+Jul!K4</f>
        <v>0</v>
      </c>
      <c r="L40" s="391">
        <f>Jun!L40+Jul!L4</f>
        <v>0</v>
      </c>
      <c r="M40" s="391">
        <f>Jun!M40+Jul!M4</f>
        <v>0</v>
      </c>
      <c r="N40" s="391">
        <f>Jun!N40+Jul!N4</f>
        <v>0</v>
      </c>
      <c r="O40" s="391">
        <f>Jun!O40+Jul!O4</f>
        <v>0</v>
      </c>
      <c r="P40" s="391">
        <f>Jun!P40+Jul!P4</f>
        <v>0</v>
      </c>
      <c r="Q40" s="391">
        <f>SUM(C40:P40)</f>
        <v>0</v>
      </c>
      <c r="R40" s="218"/>
      <c r="S40" s="66"/>
    </row>
    <row r="41" spans="1:19" ht="28" x14ac:dyDescent="0.15">
      <c r="A41" s="155" t="s">
        <v>249</v>
      </c>
      <c r="B41" s="391">
        <f>Jun!B41+Jul!B37</f>
        <v>0</v>
      </c>
      <c r="C41" s="391">
        <f>Jun!C41+Jul!C37</f>
        <v>0</v>
      </c>
      <c r="D41" s="391">
        <f>Jun!D41+Jul!D37</f>
        <v>0</v>
      </c>
      <c r="E41" s="391">
        <f>Jun!E41+Jul!E37</f>
        <v>0</v>
      </c>
      <c r="F41" s="391">
        <f>Jun!F41+Jul!F37</f>
        <v>0</v>
      </c>
      <c r="G41" s="391">
        <f>Jun!G41+Jul!G37</f>
        <v>0</v>
      </c>
      <c r="H41" s="391">
        <f>Jun!H41+Jul!H37</f>
        <v>0</v>
      </c>
      <c r="I41" s="391">
        <f>Jun!I41+Jul!I37</f>
        <v>0</v>
      </c>
      <c r="J41" s="391">
        <f>Jun!J41+Jul!J37</f>
        <v>0</v>
      </c>
      <c r="K41" s="391">
        <f>Jun!K41+Jul!K37</f>
        <v>0</v>
      </c>
      <c r="L41" s="391">
        <f>Jun!L41+Jul!L37</f>
        <v>0</v>
      </c>
      <c r="M41" s="391">
        <f>Jun!M41+Jul!M37</f>
        <v>0</v>
      </c>
      <c r="N41" s="391">
        <f>Jun!N41+Jul!N37</f>
        <v>0</v>
      </c>
      <c r="O41" s="391">
        <f>Jun!O41+Jul!O37</f>
        <v>0</v>
      </c>
      <c r="P41" s="391">
        <f>Jun!P41+Jul!P37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15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218"/>
      <c r="S42" s="66"/>
    </row>
    <row r="43" spans="1:19" x14ac:dyDescent="0.15">
      <c r="A43" s="56"/>
      <c r="B43" s="379"/>
      <c r="Q43" s="361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2B7B-8F9B-4417-836C-4235977758C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256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'Monthly Budget'!B12</f>
        <v>0</v>
      </c>
      <c r="C4" s="375">
        <f>'Monthly Budget'!C12</f>
        <v>0</v>
      </c>
      <c r="D4" s="375">
        <f>'Monthly Budget'!D12</f>
        <v>0</v>
      </c>
      <c r="E4" s="375">
        <f>'Monthly Budget'!E12</f>
        <v>0</v>
      </c>
      <c r="F4" s="375">
        <f>'Monthly Budget'!F12</f>
        <v>0</v>
      </c>
      <c r="G4" s="375">
        <f>'Monthly Budget'!G12</f>
        <v>0</v>
      </c>
      <c r="H4" s="375">
        <f>'Monthly Budget'!H12</f>
        <v>0</v>
      </c>
      <c r="I4" s="375">
        <f>'Monthly Budget'!I12</f>
        <v>0</v>
      </c>
      <c r="J4" s="375">
        <f>'Monthly Budget'!J12</f>
        <v>0</v>
      </c>
      <c r="K4" s="375">
        <f>'Monthly Budget'!K12</f>
        <v>0</v>
      </c>
      <c r="L4" s="375">
        <f>'Monthly Budget'!L12</f>
        <v>0</v>
      </c>
      <c r="M4" s="375">
        <f>'Monthly Budget'!M12</f>
        <v>0</v>
      </c>
      <c r="N4" s="375">
        <f>'Monthly Budget'!N12</f>
        <v>0</v>
      </c>
      <c r="O4" s="375">
        <f>'Monthly Budget'!O12</f>
        <v>0</v>
      </c>
      <c r="P4" s="375">
        <f>'Monthly Budget'!P12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15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1">
        <f t="shared" ref="Q6:Q36" si="0">SUM(C6:P6)</f>
        <v>0</v>
      </c>
      <c r="R6" s="213"/>
      <c r="S6" s="66"/>
    </row>
    <row r="7" spans="1:19" x14ac:dyDescent="0.15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1">
        <f t="shared" si="0"/>
        <v>0</v>
      </c>
      <c r="R7" s="213"/>
      <c r="S7" s="66"/>
    </row>
    <row r="8" spans="1:19" x14ac:dyDescent="0.15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1">
        <f t="shared" si="0"/>
        <v>0</v>
      </c>
      <c r="R8" s="213"/>
      <c r="S8" s="66"/>
    </row>
    <row r="9" spans="1:19" x14ac:dyDescent="0.15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1">
        <f t="shared" si="0"/>
        <v>0</v>
      </c>
      <c r="R9" s="213"/>
      <c r="S9" s="66"/>
    </row>
    <row r="10" spans="1:19" x14ac:dyDescent="0.15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1">
        <f t="shared" si="0"/>
        <v>0</v>
      </c>
      <c r="R10" s="213"/>
      <c r="S10" s="66"/>
    </row>
    <row r="11" spans="1:19" x14ac:dyDescent="0.15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1">
        <f t="shared" si="0"/>
        <v>0</v>
      </c>
      <c r="R11" s="213"/>
      <c r="S11" s="66"/>
    </row>
    <row r="12" spans="1:19" x14ac:dyDescent="0.15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1">
        <f t="shared" si="0"/>
        <v>0</v>
      </c>
      <c r="R12" s="213"/>
      <c r="S12" s="66"/>
    </row>
    <row r="13" spans="1:19" x14ac:dyDescent="0.15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1">
        <f t="shared" si="0"/>
        <v>0</v>
      </c>
      <c r="R13" s="213"/>
      <c r="S13" s="66"/>
    </row>
    <row r="14" spans="1:19" x14ac:dyDescent="0.15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1">
        <f t="shared" si="0"/>
        <v>0</v>
      </c>
      <c r="R14" s="213"/>
      <c r="S14" s="66"/>
    </row>
    <row r="15" spans="1:19" x14ac:dyDescent="0.15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1">
        <f t="shared" si="0"/>
        <v>0</v>
      </c>
      <c r="R15" s="213"/>
      <c r="S15" s="66"/>
    </row>
    <row r="16" spans="1:19" x14ac:dyDescent="0.15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1">
        <f t="shared" si="0"/>
        <v>0</v>
      </c>
      <c r="R16" s="213"/>
      <c r="S16" s="66"/>
    </row>
    <row r="17" spans="1:19" x14ac:dyDescent="0.15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1">
        <f t="shared" si="0"/>
        <v>0</v>
      </c>
      <c r="R17" s="213"/>
      <c r="S17" s="66"/>
    </row>
    <row r="18" spans="1:19" x14ac:dyDescent="0.15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1">
        <f t="shared" si="0"/>
        <v>0</v>
      </c>
      <c r="R18" s="213"/>
      <c r="S18" s="66"/>
    </row>
    <row r="19" spans="1:19" x14ac:dyDescent="0.15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1">
        <f t="shared" si="0"/>
        <v>0</v>
      </c>
      <c r="R19" s="213"/>
      <c r="S19" s="66"/>
    </row>
    <row r="20" spans="1:19" x14ac:dyDescent="0.15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1">
        <f t="shared" si="0"/>
        <v>0</v>
      </c>
      <c r="R20" s="213"/>
      <c r="S20" s="66"/>
    </row>
    <row r="21" spans="1:19" x14ac:dyDescent="0.15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1">
        <f t="shared" si="0"/>
        <v>0</v>
      </c>
      <c r="R21" s="213"/>
      <c r="S21" s="66"/>
    </row>
    <row r="22" spans="1:19" x14ac:dyDescent="0.15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1">
        <f t="shared" si="0"/>
        <v>0</v>
      </c>
      <c r="R22" s="213"/>
      <c r="S22" s="66"/>
    </row>
    <row r="23" spans="1:19" x14ac:dyDescent="0.15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1">
        <f t="shared" si="0"/>
        <v>0</v>
      </c>
      <c r="R23" s="213"/>
      <c r="S23" s="66"/>
    </row>
    <row r="24" spans="1:19" x14ac:dyDescent="0.15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1">
        <f t="shared" si="0"/>
        <v>0</v>
      </c>
      <c r="R24" s="213"/>
      <c r="S24" s="66"/>
    </row>
    <row r="25" spans="1:19" x14ac:dyDescent="0.15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1">
        <f t="shared" si="0"/>
        <v>0</v>
      </c>
      <c r="R25" s="213"/>
      <c r="S25" s="66"/>
    </row>
    <row r="26" spans="1:19" x14ac:dyDescent="0.15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1">
        <f t="shared" si="0"/>
        <v>0</v>
      </c>
      <c r="R26" s="213"/>
      <c r="S26" s="66"/>
    </row>
    <row r="27" spans="1:19" x14ac:dyDescent="0.15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1">
        <f t="shared" si="0"/>
        <v>0</v>
      </c>
      <c r="R27" s="213"/>
      <c r="S27" s="66"/>
    </row>
    <row r="28" spans="1:19" x14ac:dyDescent="0.15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1">
        <f t="shared" si="0"/>
        <v>0</v>
      </c>
      <c r="R28" s="213"/>
      <c r="S28" s="66"/>
    </row>
    <row r="29" spans="1:19" x14ac:dyDescent="0.15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1">
        <f t="shared" si="0"/>
        <v>0</v>
      </c>
      <c r="R29" s="213"/>
      <c r="S29" s="66"/>
    </row>
    <row r="30" spans="1:19" x14ac:dyDescent="0.15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1">
        <f t="shared" si="0"/>
        <v>0</v>
      </c>
      <c r="R30" s="213"/>
      <c r="S30" s="66"/>
    </row>
    <row r="31" spans="1:19" x14ac:dyDescent="0.15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1">
        <f t="shared" si="0"/>
        <v>0</v>
      </c>
      <c r="R31" s="213"/>
      <c r="S31" s="66"/>
    </row>
    <row r="32" spans="1:19" x14ac:dyDescent="0.15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1">
        <f t="shared" si="0"/>
        <v>0</v>
      </c>
      <c r="R32" s="213"/>
      <c r="S32" s="66"/>
    </row>
    <row r="33" spans="1:19" x14ac:dyDescent="0.15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1">
        <f t="shared" si="0"/>
        <v>0</v>
      </c>
      <c r="R33" s="213"/>
      <c r="S33" s="66"/>
    </row>
    <row r="34" spans="1:19" x14ac:dyDescent="0.15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1">
        <f t="shared" si="0"/>
        <v>0</v>
      </c>
      <c r="R34" s="213"/>
      <c r="S34" s="66"/>
    </row>
    <row r="35" spans="1:19" x14ac:dyDescent="0.15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1">
        <f t="shared" si="0"/>
        <v>0</v>
      </c>
      <c r="R35" s="213"/>
      <c r="S35" s="66"/>
    </row>
    <row r="36" spans="1:19" x14ac:dyDescent="0.15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1">
        <f t="shared" si="0"/>
        <v>0</v>
      </c>
      <c r="R36" s="213"/>
      <c r="S36" s="66"/>
    </row>
    <row r="37" spans="1:19" ht="28" x14ac:dyDescent="0.15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8" x14ac:dyDescent="0.15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15">
      <c r="A39" s="56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5"/>
      <c r="S39" s="66"/>
    </row>
    <row r="40" spans="1:19" ht="28" x14ac:dyDescent="0.15">
      <c r="A40" s="155" t="s">
        <v>248</v>
      </c>
      <c r="B40" s="391">
        <f>Jul!B40+Aug!B4</f>
        <v>0</v>
      </c>
      <c r="C40" s="391">
        <f>Jul!C40+Aug!C4</f>
        <v>0</v>
      </c>
      <c r="D40" s="391">
        <f>Jul!D40+Aug!D4</f>
        <v>0</v>
      </c>
      <c r="E40" s="391">
        <f>Jul!E40+Aug!E4</f>
        <v>0</v>
      </c>
      <c r="F40" s="391">
        <f>Jul!F40+Aug!F4</f>
        <v>0</v>
      </c>
      <c r="G40" s="391">
        <f>Jul!G40+Aug!G4</f>
        <v>0</v>
      </c>
      <c r="H40" s="391">
        <f>Jul!H40+Aug!H4</f>
        <v>0</v>
      </c>
      <c r="I40" s="391">
        <f>Jul!I40+Aug!I4</f>
        <v>0</v>
      </c>
      <c r="J40" s="391">
        <f>Jul!J40+Aug!J4</f>
        <v>0</v>
      </c>
      <c r="K40" s="391">
        <f>Jul!K40+Aug!K4</f>
        <v>0</v>
      </c>
      <c r="L40" s="391">
        <f>Jul!L40+Aug!L4</f>
        <v>0</v>
      </c>
      <c r="M40" s="391">
        <f>Jul!M40+Aug!M4</f>
        <v>0</v>
      </c>
      <c r="N40" s="391">
        <f>Jul!N40+Aug!N4</f>
        <v>0</v>
      </c>
      <c r="O40" s="391">
        <f>Jul!O40+Aug!O4</f>
        <v>0</v>
      </c>
      <c r="P40" s="391">
        <f>Jul!P40+Aug!P4</f>
        <v>0</v>
      </c>
      <c r="Q40" s="391">
        <f>SUM(C40:P40)</f>
        <v>0</v>
      </c>
      <c r="R40" s="218"/>
      <c r="S40" s="66"/>
    </row>
    <row r="41" spans="1:19" ht="28" x14ac:dyDescent="0.15">
      <c r="A41" s="155" t="s">
        <v>249</v>
      </c>
      <c r="B41" s="391">
        <f>Jul!B41+Aug!B37</f>
        <v>0</v>
      </c>
      <c r="C41" s="391">
        <f>Jul!C41+Aug!C37</f>
        <v>0</v>
      </c>
      <c r="D41" s="391">
        <f>Jul!D41+Aug!D37</f>
        <v>0</v>
      </c>
      <c r="E41" s="391">
        <f>Jul!E41+Aug!E37</f>
        <v>0</v>
      </c>
      <c r="F41" s="391">
        <f>Jul!F41+Aug!F37</f>
        <v>0</v>
      </c>
      <c r="G41" s="391">
        <f>Jul!G41+Aug!G37</f>
        <v>0</v>
      </c>
      <c r="H41" s="391">
        <f>Jul!H41+Aug!H37</f>
        <v>0</v>
      </c>
      <c r="I41" s="391">
        <f>Jul!I41+Aug!I37</f>
        <v>0</v>
      </c>
      <c r="J41" s="391">
        <f>Jul!J41+Aug!J37</f>
        <v>0</v>
      </c>
      <c r="K41" s="391">
        <f>Jul!K41+Aug!K37</f>
        <v>0</v>
      </c>
      <c r="L41" s="391">
        <f>Jul!L41+Aug!L37</f>
        <v>0</v>
      </c>
      <c r="M41" s="391">
        <f>Jul!M41+Aug!M37</f>
        <v>0</v>
      </c>
      <c r="N41" s="391">
        <f>Jul!N41+Aug!N37</f>
        <v>0</v>
      </c>
      <c r="O41" s="391">
        <f>Jul!O41+Aug!O37</f>
        <v>0</v>
      </c>
      <c r="P41" s="391">
        <f>Jul!P41+Aug!P37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15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218"/>
      <c r="S42" s="66"/>
    </row>
    <row r="43" spans="1:19" x14ac:dyDescent="0.15">
      <c r="A43" s="56"/>
      <c r="B43" s="379"/>
      <c r="Q43" s="361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04D6-C6FE-4133-A1A7-9C84815323E3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257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'Monthly Budget'!B13</f>
        <v>0</v>
      </c>
      <c r="C4" s="375">
        <f>'Monthly Budget'!C13</f>
        <v>0</v>
      </c>
      <c r="D4" s="375">
        <f>'Monthly Budget'!D13</f>
        <v>0</v>
      </c>
      <c r="E4" s="375">
        <f>'Monthly Budget'!E13</f>
        <v>0</v>
      </c>
      <c r="F4" s="375">
        <f>'Monthly Budget'!F13</f>
        <v>0</v>
      </c>
      <c r="G4" s="375">
        <f>'Monthly Budget'!G13</f>
        <v>0</v>
      </c>
      <c r="H4" s="375">
        <f>'Monthly Budget'!H13</f>
        <v>0</v>
      </c>
      <c r="I4" s="375">
        <f>'Monthly Budget'!I13</f>
        <v>0</v>
      </c>
      <c r="J4" s="375">
        <f>'Monthly Budget'!J13</f>
        <v>0</v>
      </c>
      <c r="K4" s="375">
        <f>'Monthly Budget'!K13</f>
        <v>0</v>
      </c>
      <c r="L4" s="375">
        <f>'Monthly Budget'!L13</f>
        <v>0</v>
      </c>
      <c r="M4" s="375">
        <f>'Monthly Budget'!M13</f>
        <v>0</v>
      </c>
      <c r="N4" s="375">
        <f>'Monthly Budget'!N13</f>
        <v>0</v>
      </c>
      <c r="O4" s="375">
        <f>'Monthly Budget'!O13</f>
        <v>0</v>
      </c>
      <c r="P4" s="375">
        <f>'Monthly Budget'!P13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213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8" x14ac:dyDescent="0.15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8" x14ac:dyDescent="0.15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15">
      <c r="A39" s="56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5"/>
      <c r="S39" s="66"/>
    </row>
    <row r="40" spans="1:19" ht="28" x14ac:dyDescent="0.15">
      <c r="A40" s="155" t="s">
        <v>248</v>
      </c>
      <c r="B40" s="391">
        <f>Aug!B40+Sep!B4</f>
        <v>0</v>
      </c>
      <c r="C40" s="391">
        <f>Aug!C40+Sep!C4</f>
        <v>0</v>
      </c>
      <c r="D40" s="391">
        <f>Aug!D40+Sep!D4</f>
        <v>0</v>
      </c>
      <c r="E40" s="391">
        <f>Aug!E40+Sep!E4</f>
        <v>0</v>
      </c>
      <c r="F40" s="391">
        <f>Aug!F40+Sep!F4</f>
        <v>0</v>
      </c>
      <c r="G40" s="391">
        <f>Aug!G40+Sep!G4</f>
        <v>0</v>
      </c>
      <c r="H40" s="391">
        <f>Aug!H40+Sep!H4</f>
        <v>0</v>
      </c>
      <c r="I40" s="391">
        <f>Aug!I40+Sep!I4</f>
        <v>0</v>
      </c>
      <c r="J40" s="391">
        <f>Aug!J40+Sep!J4</f>
        <v>0</v>
      </c>
      <c r="K40" s="391">
        <f>Aug!K40+Sep!K4</f>
        <v>0</v>
      </c>
      <c r="L40" s="391">
        <f>Aug!L40+Sep!L4</f>
        <v>0</v>
      </c>
      <c r="M40" s="391">
        <f>Aug!M40+Sep!M4</f>
        <v>0</v>
      </c>
      <c r="N40" s="391">
        <f>Aug!N40+Sep!N4</f>
        <v>0</v>
      </c>
      <c r="O40" s="391">
        <f>Aug!O40+Sep!O4</f>
        <v>0</v>
      </c>
      <c r="P40" s="391">
        <f>Aug!P40+Sep!P4</f>
        <v>0</v>
      </c>
      <c r="Q40" s="391">
        <f>SUM(C40:P40)</f>
        <v>0</v>
      </c>
      <c r="R40" s="218"/>
      <c r="S40" s="66"/>
    </row>
    <row r="41" spans="1:19" ht="28" x14ac:dyDescent="0.15">
      <c r="A41" s="155" t="s">
        <v>249</v>
      </c>
      <c r="B41" s="391">
        <f>Aug!B41+Sep!B37</f>
        <v>0</v>
      </c>
      <c r="C41" s="391">
        <f>Aug!C41+Sep!C37</f>
        <v>0</v>
      </c>
      <c r="D41" s="391">
        <f>Aug!D41+Sep!D37</f>
        <v>0</v>
      </c>
      <c r="E41" s="391">
        <f>Aug!E41+Sep!E37</f>
        <v>0</v>
      </c>
      <c r="F41" s="391">
        <f>Aug!F41+Sep!F37</f>
        <v>0</v>
      </c>
      <c r="G41" s="391">
        <f>Aug!G41+Sep!G37</f>
        <v>0</v>
      </c>
      <c r="H41" s="391">
        <f>Aug!H41+Sep!H37</f>
        <v>0</v>
      </c>
      <c r="I41" s="391">
        <f>Aug!I41+Sep!I37</f>
        <v>0</v>
      </c>
      <c r="J41" s="391">
        <f>Aug!J41+Sep!J37</f>
        <v>0</v>
      </c>
      <c r="K41" s="391">
        <f>Aug!K41+Sep!K37</f>
        <v>0</v>
      </c>
      <c r="L41" s="391">
        <f>Aug!L41+Sep!L37</f>
        <v>0</v>
      </c>
      <c r="M41" s="391">
        <f>Aug!M41+Sep!M37</f>
        <v>0</v>
      </c>
      <c r="N41" s="391">
        <f>Aug!N41+Sep!N37</f>
        <v>0</v>
      </c>
      <c r="O41" s="391">
        <f>Aug!O41+Sep!O37</f>
        <v>0</v>
      </c>
      <c r="P41" s="391">
        <f>Aug!P41+Sep!P37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15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218"/>
      <c r="S42" s="66"/>
    </row>
    <row r="43" spans="1:19" x14ac:dyDescent="0.15">
      <c r="A43" s="56"/>
      <c r="B43" s="379"/>
      <c r="Q43" s="37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2D7D-1CC8-4C94-85D3-6340D08827DC}">
  <sheetPr>
    <tabColor rgb="FF92D050"/>
    <pageSetUpPr fitToPage="1"/>
  </sheetPr>
  <dimension ref="A1:S45"/>
  <sheetViews>
    <sheetView showGridLines="0" tabSelected="1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F29" sqref="F29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258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'Monthly Budget'!B14</f>
        <v>0</v>
      </c>
      <c r="C4" s="375">
        <f>'Monthly Budget'!C14</f>
        <v>0</v>
      </c>
      <c r="D4" s="375">
        <f>'Monthly Budget'!D14</f>
        <v>0</v>
      </c>
      <c r="E4" s="375">
        <f>'Monthly Budget'!E14</f>
        <v>0</v>
      </c>
      <c r="F4" s="375">
        <f>'Monthly Budget'!F14</f>
        <v>0</v>
      </c>
      <c r="G4" s="375">
        <f>'Monthly Budget'!G14</f>
        <v>0</v>
      </c>
      <c r="H4" s="375">
        <f>'Monthly Budget'!H14</f>
        <v>0</v>
      </c>
      <c r="I4" s="375">
        <f>'Monthly Budget'!I14</f>
        <v>0</v>
      </c>
      <c r="J4" s="375">
        <f>'Monthly Budget'!J14</f>
        <v>0</v>
      </c>
      <c r="K4" s="375">
        <f>'Monthly Budget'!K14</f>
        <v>0</v>
      </c>
      <c r="L4" s="375">
        <f>'Monthly Budget'!L14</f>
        <v>0</v>
      </c>
      <c r="M4" s="375">
        <f>'Monthly Budget'!M14</f>
        <v>0</v>
      </c>
      <c r="N4" s="375">
        <f>'Monthly Budget'!N14</f>
        <v>0</v>
      </c>
      <c r="O4" s="375">
        <f>'Monthly Budget'!O14</f>
        <v>0</v>
      </c>
      <c r="P4" s="375">
        <f>'Monthly Budget'!P14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15">
      <c r="A6" s="56">
        <v>1</v>
      </c>
      <c r="B6" s="215"/>
      <c r="C6" s="215">
        <v>20</v>
      </c>
      <c r="D6" s="215"/>
      <c r="E6" s="215"/>
      <c r="F6" s="215"/>
      <c r="G6" s="215"/>
      <c r="H6" s="215">
        <v>460</v>
      </c>
      <c r="I6" s="215"/>
      <c r="J6" s="215"/>
      <c r="K6" s="215"/>
      <c r="L6" s="215"/>
      <c r="M6" s="215"/>
      <c r="N6" s="215">
        <v>260</v>
      </c>
      <c r="O6" s="215"/>
      <c r="P6" s="215"/>
      <c r="Q6" s="381">
        <f t="shared" ref="Q6:Q36" si="0">SUM(C6:P6)</f>
        <v>740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>
        <v>50</v>
      </c>
      <c r="G7" s="215"/>
      <c r="H7" s="215"/>
      <c r="I7" s="215"/>
      <c r="J7" s="215">
        <v>24</v>
      </c>
      <c r="K7" s="215"/>
      <c r="L7" s="215"/>
      <c r="M7" s="215">
        <v>40</v>
      </c>
      <c r="N7" s="215">
        <v>85</v>
      </c>
      <c r="O7" s="215"/>
      <c r="P7" s="215"/>
      <c r="Q7" s="381">
        <f t="shared" si="0"/>
        <v>199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>
        <v>36</v>
      </c>
      <c r="G8" s="215"/>
      <c r="H8" s="215"/>
      <c r="I8" s="215"/>
      <c r="J8" s="215"/>
      <c r="K8" s="215"/>
      <c r="L8" s="215"/>
      <c r="M8" s="215">
        <v>80</v>
      </c>
      <c r="N8" s="215"/>
      <c r="O8" s="215"/>
      <c r="P8" s="215"/>
      <c r="Q8" s="381">
        <f t="shared" si="0"/>
        <v>116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>
        <v>182</v>
      </c>
      <c r="O9" s="215"/>
      <c r="P9" s="215"/>
      <c r="Q9" s="381">
        <f t="shared" si="0"/>
        <v>182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>
        <v>49</v>
      </c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49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>
        <v>93</v>
      </c>
      <c r="N11" s="215"/>
      <c r="O11" s="215"/>
      <c r="P11" s="215"/>
      <c r="Q11" s="381">
        <f t="shared" si="0"/>
        <v>93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>
        <v>30</v>
      </c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30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>
        <v>60</v>
      </c>
      <c r="K14" s="215"/>
      <c r="L14" s="215"/>
      <c r="M14" s="215"/>
      <c r="N14" s="215">
        <v>21</v>
      </c>
      <c r="O14" s="215"/>
      <c r="P14" s="215"/>
      <c r="Q14" s="381">
        <f t="shared" si="0"/>
        <v>81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>
        <v>129</v>
      </c>
      <c r="G15" s="215">
        <v>44</v>
      </c>
      <c r="H15" s="215"/>
      <c r="I15" s="215"/>
      <c r="J15" s="215">
        <v>16</v>
      </c>
      <c r="K15" s="215"/>
      <c r="L15" s="215"/>
      <c r="M15" s="215">
        <v>80</v>
      </c>
      <c r="N15" s="215">
        <v>46</v>
      </c>
      <c r="O15" s="215"/>
      <c r="P15" s="215"/>
      <c r="Q15" s="381">
        <f t="shared" si="0"/>
        <v>315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>
        <v>61</v>
      </c>
      <c r="K16" s="215"/>
      <c r="L16" s="215"/>
      <c r="M16" s="215"/>
      <c r="N16" s="215"/>
      <c r="O16" s="215"/>
      <c r="P16" s="215"/>
      <c r="Q16" s="381">
        <f t="shared" si="0"/>
        <v>61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>
        <v>80</v>
      </c>
      <c r="N17" s="215"/>
      <c r="O17" s="215"/>
      <c r="P17" s="215"/>
      <c r="Q17" s="381">
        <f t="shared" si="0"/>
        <v>80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>
        <v>107</v>
      </c>
      <c r="G18" s="215"/>
      <c r="H18" s="215"/>
      <c r="I18" s="215"/>
      <c r="J18" s="215"/>
      <c r="K18" s="215"/>
      <c r="L18" s="215"/>
      <c r="M18" s="215">
        <v>360</v>
      </c>
      <c r="N18" s="215"/>
      <c r="O18" s="215"/>
      <c r="P18" s="215"/>
      <c r="Q18" s="381">
        <f t="shared" si="0"/>
        <v>467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>
        <v>10</v>
      </c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>
        <v>67</v>
      </c>
      <c r="O20" s="215"/>
      <c r="P20" s="215"/>
      <c r="Q20" s="381">
        <f t="shared" si="0"/>
        <v>77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>
        <v>6</v>
      </c>
      <c r="G21" s="215">
        <v>43</v>
      </c>
      <c r="H21" s="215"/>
      <c r="I21" s="215"/>
      <c r="J21" s="215"/>
      <c r="K21" s="215"/>
      <c r="L21" s="215"/>
      <c r="M21" s="215">
        <v>80</v>
      </c>
      <c r="N21" s="215">
        <v>90</v>
      </c>
      <c r="O21" s="215"/>
      <c r="P21" s="215"/>
      <c r="Q21" s="381">
        <f t="shared" si="0"/>
        <v>219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>
        <v>8</v>
      </c>
      <c r="O23" s="215"/>
      <c r="P23" s="215"/>
      <c r="Q23" s="381">
        <f t="shared" si="0"/>
        <v>8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>
        <v>80</v>
      </c>
      <c r="N24" s="215"/>
      <c r="O24" s="215"/>
      <c r="P24" s="215"/>
      <c r="Q24" s="381">
        <f t="shared" si="0"/>
        <v>80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>
        <v>45</v>
      </c>
      <c r="G25" s="215">
        <v>865</v>
      </c>
      <c r="H25" s="215"/>
      <c r="I25" s="215"/>
      <c r="J25" s="215">
        <v>18</v>
      </c>
      <c r="K25" s="215">
        <v>28</v>
      </c>
      <c r="L25" s="215"/>
      <c r="M25" s="215">
        <v>690</v>
      </c>
      <c r="N25" s="215">
        <v>24</v>
      </c>
      <c r="O25" s="215"/>
      <c r="P25" s="215"/>
      <c r="Q25" s="381">
        <f t="shared" si="0"/>
        <v>1670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459"/>
      <c r="H26" s="215"/>
      <c r="I26" s="215"/>
      <c r="J26" s="215"/>
      <c r="K26" s="215"/>
      <c r="L26" s="215"/>
      <c r="M26" s="215"/>
      <c r="N26" s="215">
        <v>45</v>
      </c>
      <c r="O26" s="215"/>
      <c r="P26" s="215"/>
      <c r="Q26" s="381">
        <f t="shared" si="0"/>
        <v>45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>
        <v>37</v>
      </c>
      <c r="O27" s="215"/>
      <c r="P27" s="215"/>
      <c r="Q27" s="381">
        <f t="shared" si="0"/>
        <v>37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>
        <v>51</v>
      </c>
      <c r="G28" s="215"/>
      <c r="H28" s="215"/>
      <c r="I28" s="215"/>
      <c r="J28" s="215"/>
      <c r="K28" s="215"/>
      <c r="L28" s="215"/>
      <c r="M28" s="215">
        <v>80</v>
      </c>
      <c r="N28" s="215">
        <v>54</v>
      </c>
      <c r="O28" s="215"/>
      <c r="P28" s="215"/>
      <c r="Q28" s="381">
        <f t="shared" si="0"/>
        <v>185</v>
      </c>
      <c r="R28" s="213"/>
      <c r="S28" s="66"/>
    </row>
    <row r="29" spans="1:19" x14ac:dyDescent="0.15">
      <c r="A29" s="56">
        <v>24</v>
      </c>
      <c r="B29" s="215"/>
      <c r="C29" s="215">
        <v>50</v>
      </c>
      <c r="D29" s="215"/>
      <c r="E29" s="215"/>
      <c r="F29" s="215"/>
      <c r="G29" s="215">
        <v>32</v>
      </c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82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8" x14ac:dyDescent="0.15">
      <c r="A37" s="155" t="s">
        <v>246</v>
      </c>
      <c r="B37" s="387">
        <f>SUM(B6:B36)</f>
        <v>0</v>
      </c>
      <c r="C37" s="387">
        <f t="shared" ref="C37:P37" si="1">SUM(C6:C36)</f>
        <v>110</v>
      </c>
      <c r="D37" s="387">
        <f t="shared" si="1"/>
        <v>0</v>
      </c>
      <c r="E37" s="387">
        <f t="shared" si="1"/>
        <v>0</v>
      </c>
      <c r="F37" s="387">
        <f t="shared" si="1"/>
        <v>424</v>
      </c>
      <c r="G37" s="387">
        <f t="shared" si="1"/>
        <v>1033</v>
      </c>
      <c r="H37" s="387">
        <f t="shared" si="1"/>
        <v>460</v>
      </c>
      <c r="I37" s="387">
        <f t="shared" si="1"/>
        <v>0</v>
      </c>
      <c r="J37" s="387">
        <f t="shared" si="1"/>
        <v>179</v>
      </c>
      <c r="K37" s="387">
        <f t="shared" si="1"/>
        <v>28</v>
      </c>
      <c r="L37" s="387">
        <f t="shared" si="1"/>
        <v>0</v>
      </c>
      <c r="M37" s="387">
        <f t="shared" si="1"/>
        <v>1663</v>
      </c>
      <c r="N37" s="387">
        <f t="shared" si="1"/>
        <v>919</v>
      </c>
      <c r="O37" s="387">
        <f t="shared" si="1"/>
        <v>0</v>
      </c>
      <c r="P37" s="387">
        <f t="shared" si="1"/>
        <v>0</v>
      </c>
      <c r="Q37" s="387">
        <f>SUM(C37:P37)</f>
        <v>4816</v>
      </c>
      <c r="R37" s="387">
        <f>+B37-Q37</f>
        <v>-4816</v>
      </c>
      <c r="S37" s="66"/>
    </row>
    <row r="38" spans="1:19" ht="28" x14ac:dyDescent="0.15">
      <c r="A38" s="131" t="s">
        <v>247</v>
      </c>
      <c r="B38" s="388">
        <f>-B4+B37</f>
        <v>0</v>
      </c>
      <c r="C38" s="388">
        <f t="shared" ref="C38:Q38" si="2">+C4-C37</f>
        <v>-110</v>
      </c>
      <c r="D38" s="388">
        <f t="shared" si="2"/>
        <v>0</v>
      </c>
      <c r="E38" s="388">
        <f t="shared" si="2"/>
        <v>0</v>
      </c>
      <c r="F38" s="388">
        <f t="shared" si="2"/>
        <v>-424</v>
      </c>
      <c r="G38" s="388">
        <f t="shared" si="2"/>
        <v>-1033</v>
      </c>
      <c r="H38" s="388">
        <f t="shared" si="2"/>
        <v>-460</v>
      </c>
      <c r="I38" s="388">
        <f t="shared" si="2"/>
        <v>0</v>
      </c>
      <c r="J38" s="388">
        <f t="shared" si="2"/>
        <v>-179</v>
      </c>
      <c r="K38" s="388">
        <f t="shared" si="2"/>
        <v>-28</v>
      </c>
      <c r="L38" s="388">
        <f t="shared" si="2"/>
        <v>0</v>
      </c>
      <c r="M38" s="388">
        <f t="shared" si="2"/>
        <v>-1663</v>
      </c>
      <c r="N38" s="388">
        <f t="shared" si="2"/>
        <v>-919</v>
      </c>
      <c r="O38" s="388">
        <f t="shared" si="2"/>
        <v>0</v>
      </c>
      <c r="P38" s="388">
        <f t="shared" si="2"/>
        <v>0</v>
      </c>
      <c r="Q38" s="388">
        <f t="shared" si="2"/>
        <v>-4816</v>
      </c>
      <c r="R38" s="216"/>
      <c r="S38" s="66"/>
    </row>
    <row r="39" spans="1:19" x14ac:dyDescent="0.15">
      <c r="A39" s="56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5"/>
      <c r="S39" s="66"/>
    </row>
    <row r="40" spans="1:19" ht="28" x14ac:dyDescent="0.15">
      <c r="A40" s="155" t="s">
        <v>248</v>
      </c>
      <c r="B40" s="391">
        <f>Sep!B40+Oct!B4</f>
        <v>0</v>
      </c>
      <c r="C40" s="391">
        <f>Sep!C40+Oct!C4</f>
        <v>0</v>
      </c>
      <c r="D40" s="391">
        <f>Sep!D40+Oct!D4</f>
        <v>0</v>
      </c>
      <c r="E40" s="391">
        <f>Sep!E40+Oct!E4</f>
        <v>0</v>
      </c>
      <c r="F40" s="391">
        <f>Sep!F40+Oct!F4</f>
        <v>0</v>
      </c>
      <c r="G40" s="391">
        <f>Sep!G40+Oct!G4</f>
        <v>0</v>
      </c>
      <c r="H40" s="391">
        <f>Sep!H40+Oct!H4</f>
        <v>0</v>
      </c>
      <c r="I40" s="391">
        <f>Sep!I40+Oct!I4</f>
        <v>0</v>
      </c>
      <c r="J40" s="391">
        <f>Sep!J40+Oct!J4</f>
        <v>0</v>
      </c>
      <c r="K40" s="391">
        <f>Sep!K40+Oct!K4</f>
        <v>0</v>
      </c>
      <c r="L40" s="391">
        <f>Sep!L40+Oct!L4</f>
        <v>0</v>
      </c>
      <c r="M40" s="391">
        <f>Sep!M40+Oct!M4</f>
        <v>0</v>
      </c>
      <c r="N40" s="391">
        <f>Sep!N40+Oct!N4</f>
        <v>0</v>
      </c>
      <c r="O40" s="391">
        <f>Sep!O40+Oct!O4</f>
        <v>0</v>
      </c>
      <c r="P40" s="391">
        <f>Sep!P40+Oct!P4</f>
        <v>0</v>
      </c>
      <c r="Q40" s="391">
        <f>SUM(C40:P40)</f>
        <v>0</v>
      </c>
      <c r="R40" s="218"/>
      <c r="S40" s="66"/>
    </row>
    <row r="41" spans="1:19" ht="28" x14ac:dyDescent="0.15">
      <c r="A41" s="155" t="s">
        <v>249</v>
      </c>
      <c r="B41" s="391">
        <f>Sep!B41+Oct!B37</f>
        <v>0</v>
      </c>
      <c r="C41" s="391">
        <f>Sep!C41+Oct!C37</f>
        <v>110</v>
      </c>
      <c r="D41" s="391">
        <f>Sep!D41+Oct!D37</f>
        <v>0</v>
      </c>
      <c r="E41" s="391">
        <f>Sep!E41+Oct!E37</f>
        <v>0</v>
      </c>
      <c r="F41" s="391">
        <f>Sep!F41+Oct!F37</f>
        <v>424</v>
      </c>
      <c r="G41" s="391">
        <f>Sep!G41+Oct!G37</f>
        <v>1033</v>
      </c>
      <c r="H41" s="391">
        <f>Sep!H41+Oct!H37</f>
        <v>460</v>
      </c>
      <c r="I41" s="391">
        <f>Sep!I41+Oct!I37</f>
        <v>0</v>
      </c>
      <c r="J41" s="391">
        <f>Sep!J41+Oct!J37</f>
        <v>179</v>
      </c>
      <c r="K41" s="391">
        <f>Sep!K41+Oct!K37</f>
        <v>28</v>
      </c>
      <c r="L41" s="391">
        <f>Sep!L41+Oct!L37</f>
        <v>0</v>
      </c>
      <c r="M41" s="391">
        <f>Sep!M41+Oct!M37</f>
        <v>1663</v>
      </c>
      <c r="N41" s="391">
        <f>Sep!N41+Oct!N37</f>
        <v>919</v>
      </c>
      <c r="O41" s="391">
        <f>Sep!O41+Oct!O37</f>
        <v>0</v>
      </c>
      <c r="P41" s="391">
        <f>Sep!P41+Oct!P37</f>
        <v>0</v>
      </c>
      <c r="Q41" s="391">
        <f>SUM(C41:P41)</f>
        <v>4816</v>
      </c>
      <c r="R41" s="387">
        <f>+B41-Q41</f>
        <v>-4816</v>
      </c>
      <c r="S41" s="66"/>
    </row>
    <row r="42" spans="1:19" ht="27.75" customHeight="1" x14ac:dyDescent="0.15">
      <c r="A42" s="131" t="s">
        <v>250</v>
      </c>
      <c r="B42" s="392">
        <f>-B40+B41</f>
        <v>0</v>
      </c>
      <c r="C42" s="392">
        <f t="shared" ref="C42:Q42" si="3">+C40-C41</f>
        <v>-110</v>
      </c>
      <c r="D42" s="392">
        <f t="shared" si="3"/>
        <v>0</v>
      </c>
      <c r="E42" s="392">
        <f t="shared" si="3"/>
        <v>0</v>
      </c>
      <c r="F42" s="392">
        <f t="shared" si="3"/>
        <v>-424</v>
      </c>
      <c r="G42" s="392">
        <f t="shared" si="3"/>
        <v>-1033</v>
      </c>
      <c r="H42" s="392">
        <f t="shared" si="3"/>
        <v>-460</v>
      </c>
      <c r="I42" s="392">
        <f t="shared" si="3"/>
        <v>0</v>
      </c>
      <c r="J42" s="392">
        <f t="shared" si="3"/>
        <v>-179</v>
      </c>
      <c r="K42" s="392">
        <f t="shared" si="3"/>
        <v>-28</v>
      </c>
      <c r="L42" s="392">
        <f t="shared" si="3"/>
        <v>0</v>
      </c>
      <c r="M42" s="392">
        <f t="shared" si="3"/>
        <v>-1663</v>
      </c>
      <c r="N42" s="392">
        <f t="shared" si="3"/>
        <v>-919</v>
      </c>
      <c r="O42" s="392">
        <f t="shared" si="3"/>
        <v>0</v>
      </c>
      <c r="P42" s="392">
        <f t="shared" si="3"/>
        <v>0</v>
      </c>
      <c r="Q42" s="392">
        <f t="shared" si="3"/>
        <v>-4816</v>
      </c>
      <c r="R42" s="218"/>
      <c r="S42" s="66"/>
    </row>
    <row r="43" spans="1:19" x14ac:dyDescent="0.15">
      <c r="A43" s="56"/>
      <c r="B43" s="379"/>
      <c r="Q43" s="37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59B5-A50C-4C1E-93C4-0CB5A086A17C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259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'Monthly Budget'!B15</f>
        <v>0</v>
      </c>
      <c r="C4" s="375">
        <f>'Monthly Budget'!C15</f>
        <v>0</v>
      </c>
      <c r="D4" s="375">
        <f>'Monthly Budget'!D15</f>
        <v>0</v>
      </c>
      <c r="E4" s="375">
        <f>'Monthly Budget'!E15</f>
        <v>0</v>
      </c>
      <c r="F4" s="375">
        <f>'Monthly Budget'!F15</f>
        <v>0</v>
      </c>
      <c r="G4" s="375">
        <f>'Monthly Budget'!G15</f>
        <v>0</v>
      </c>
      <c r="H4" s="375">
        <f>'Monthly Budget'!H15</f>
        <v>0</v>
      </c>
      <c r="I4" s="375">
        <f>'Monthly Budget'!I15</f>
        <v>0</v>
      </c>
      <c r="J4" s="375">
        <f>'Monthly Budget'!J15</f>
        <v>0</v>
      </c>
      <c r="K4" s="375">
        <f>'Monthly Budget'!K15</f>
        <v>0</v>
      </c>
      <c r="L4" s="375">
        <f>'Monthly Budget'!L15</f>
        <v>0</v>
      </c>
      <c r="M4" s="375">
        <f>'Monthly Budget'!M15</f>
        <v>0</v>
      </c>
      <c r="N4" s="375">
        <f>'Monthly Budget'!N15</f>
        <v>0</v>
      </c>
      <c r="O4" s="375">
        <f>'Monthly Budget'!O15</f>
        <v>0</v>
      </c>
      <c r="P4" s="375">
        <f>'Monthly Budget'!P15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213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8" x14ac:dyDescent="0.15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8" x14ac:dyDescent="0.15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15">
      <c r="A39" s="56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5"/>
      <c r="S39" s="66"/>
    </row>
    <row r="40" spans="1:19" ht="28" x14ac:dyDescent="0.15">
      <c r="A40" s="155" t="s">
        <v>248</v>
      </c>
      <c r="B40" s="391">
        <f>Oct!B40+Nov!B4</f>
        <v>0</v>
      </c>
      <c r="C40" s="391">
        <f>Oct!C40+Nov!C4</f>
        <v>0</v>
      </c>
      <c r="D40" s="391">
        <f>Oct!D40+Nov!D4</f>
        <v>0</v>
      </c>
      <c r="E40" s="391">
        <f>Oct!E40+Nov!E4</f>
        <v>0</v>
      </c>
      <c r="F40" s="391">
        <f>Oct!F40+Nov!F4</f>
        <v>0</v>
      </c>
      <c r="G40" s="391">
        <f>Oct!G40+Nov!G4</f>
        <v>0</v>
      </c>
      <c r="H40" s="391">
        <f>Oct!H40+Nov!H4</f>
        <v>0</v>
      </c>
      <c r="I40" s="391">
        <f>Oct!I40+Nov!I4</f>
        <v>0</v>
      </c>
      <c r="J40" s="391">
        <f>Oct!J40+Nov!J4</f>
        <v>0</v>
      </c>
      <c r="K40" s="391">
        <f>Oct!K40+Nov!K4</f>
        <v>0</v>
      </c>
      <c r="L40" s="391">
        <f>Oct!L40+Nov!L4</f>
        <v>0</v>
      </c>
      <c r="M40" s="391">
        <f>Oct!M40+Nov!M4</f>
        <v>0</v>
      </c>
      <c r="N40" s="391">
        <f>Oct!N40+Nov!N4</f>
        <v>0</v>
      </c>
      <c r="O40" s="391">
        <f>Oct!O40+Nov!O4</f>
        <v>0</v>
      </c>
      <c r="P40" s="391">
        <f>Oct!P40+Nov!P4</f>
        <v>0</v>
      </c>
      <c r="Q40" s="391">
        <f>SUM(C40:P40)</f>
        <v>0</v>
      </c>
      <c r="R40" s="218"/>
      <c r="S40" s="66"/>
    </row>
    <row r="41" spans="1:19" ht="28" x14ac:dyDescent="0.15">
      <c r="A41" s="155" t="s">
        <v>249</v>
      </c>
      <c r="B41" s="391">
        <f>Oct!B41+Nov!B37</f>
        <v>0</v>
      </c>
      <c r="C41" s="391">
        <f>Oct!C41+Nov!C37</f>
        <v>110</v>
      </c>
      <c r="D41" s="391">
        <f>Oct!D41+Nov!D37</f>
        <v>0</v>
      </c>
      <c r="E41" s="391">
        <f>Oct!E41+Nov!E37</f>
        <v>0</v>
      </c>
      <c r="F41" s="391">
        <f>Oct!F41+Nov!F37</f>
        <v>424</v>
      </c>
      <c r="G41" s="391">
        <f>Oct!G41+Nov!G37</f>
        <v>1033</v>
      </c>
      <c r="H41" s="391">
        <f>Oct!H41+Nov!H37</f>
        <v>460</v>
      </c>
      <c r="I41" s="391">
        <f>Oct!I41+Nov!I37</f>
        <v>0</v>
      </c>
      <c r="J41" s="391">
        <f>Oct!J41+Nov!J37</f>
        <v>179</v>
      </c>
      <c r="K41" s="391">
        <f>Oct!K41+Nov!K37</f>
        <v>28</v>
      </c>
      <c r="L41" s="391">
        <f>Oct!L41+Nov!L37</f>
        <v>0</v>
      </c>
      <c r="M41" s="391">
        <f>Oct!M41+Nov!M37</f>
        <v>1663</v>
      </c>
      <c r="N41" s="391">
        <f>Oct!N41+Nov!N37</f>
        <v>919</v>
      </c>
      <c r="O41" s="391">
        <f>Oct!O41+Nov!O37</f>
        <v>0</v>
      </c>
      <c r="P41" s="391">
        <f>Oct!P41+Nov!P37</f>
        <v>0</v>
      </c>
      <c r="Q41" s="391">
        <f>SUM(C41:P41)</f>
        <v>4816</v>
      </c>
      <c r="R41" s="387">
        <f>+B41-Q41</f>
        <v>-4816</v>
      </c>
      <c r="S41" s="66"/>
    </row>
    <row r="42" spans="1:19" ht="27.75" customHeight="1" x14ac:dyDescent="0.15">
      <c r="A42" s="131" t="s">
        <v>250</v>
      </c>
      <c r="B42" s="392">
        <f>-B40+B41</f>
        <v>0</v>
      </c>
      <c r="C42" s="392">
        <f t="shared" ref="C42:Q42" si="3">+C40-C41</f>
        <v>-110</v>
      </c>
      <c r="D42" s="392">
        <f t="shared" si="3"/>
        <v>0</v>
      </c>
      <c r="E42" s="392">
        <f t="shared" si="3"/>
        <v>0</v>
      </c>
      <c r="F42" s="392">
        <f t="shared" si="3"/>
        <v>-424</v>
      </c>
      <c r="G42" s="392">
        <f t="shared" si="3"/>
        <v>-1033</v>
      </c>
      <c r="H42" s="392">
        <f t="shared" si="3"/>
        <v>-460</v>
      </c>
      <c r="I42" s="392">
        <f t="shared" si="3"/>
        <v>0</v>
      </c>
      <c r="J42" s="392">
        <f t="shared" si="3"/>
        <v>-179</v>
      </c>
      <c r="K42" s="392">
        <f t="shared" si="3"/>
        <v>-28</v>
      </c>
      <c r="L42" s="392">
        <f t="shared" si="3"/>
        <v>0</v>
      </c>
      <c r="M42" s="392">
        <f t="shared" si="3"/>
        <v>-1663</v>
      </c>
      <c r="N42" s="392">
        <f t="shared" si="3"/>
        <v>-919</v>
      </c>
      <c r="O42" s="392">
        <f t="shared" si="3"/>
        <v>0</v>
      </c>
      <c r="P42" s="392">
        <f t="shared" si="3"/>
        <v>0</v>
      </c>
      <c r="Q42" s="392">
        <f t="shared" si="3"/>
        <v>-4816</v>
      </c>
      <c r="R42" s="218"/>
      <c r="S42" s="66"/>
    </row>
    <row r="43" spans="1:19" x14ac:dyDescent="0.15">
      <c r="A43" s="56"/>
      <c r="B43" s="379"/>
      <c r="Q43" s="37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4540-87E9-4697-9859-9A05E2D1AC0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260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'Monthly Budget'!B16</f>
        <v>0</v>
      </c>
      <c r="C4" s="375">
        <f>'Monthly Budget'!C16</f>
        <v>0</v>
      </c>
      <c r="D4" s="375">
        <f>'Monthly Budget'!D16</f>
        <v>0</v>
      </c>
      <c r="E4" s="375">
        <f>'Monthly Budget'!E16</f>
        <v>0</v>
      </c>
      <c r="F4" s="375">
        <f>'Monthly Budget'!F16</f>
        <v>0</v>
      </c>
      <c r="G4" s="375">
        <f>'Monthly Budget'!G16</f>
        <v>0</v>
      </c>
      <c r="H4" s="375">
        <f>'Monthly Budget'!H16</f>
        <v>0</v>
      </c>
      <c r="I4" s="375">
        <f>'Monthly Budget'!I16</f>
        <v>0</v>
      </c>
      <c r="J4" s="375">
        <f>'Monthly Budget'!J16</f>
        <v>0</v>
      </c>
      <c r="K4" s="375">
        <f>'Monthly Budget'!K16</f>
        <v>0</v>
      </c>
      <c r="L4" s="375">
        <f>'Monthly Budget'!L16</f>
        <v>0</v>
      </c>
      <c r="M4" s="375">
        <f>'Monthly Budget'!M16</f>
        <v>0</v>
      </c>
      <c r="N4" s="375">
        <f>'Monthly Budget'!N16</f>
        <v>0</v>
      </c>
      <c r="O4" s="375">
        <f>'Monthly Budget'!O16</f>
        <v>0</v>
      </c>
      <c r="P4" s="375">
        <f>'Monthly Budget'!P16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15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396"/>
      <c r="Q6" s="381">
        <f t="shared" ref="Q6:Q36" si="0">SUM(C6:P6)</f>
        <v>0</v>
      </c>
      <c r="R6" s="213"/>
      <c r="S6" s="66"/>
    </row>
    <row r="7" spans="1:19" x14ac:dyDescent="0.15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396"/>
      <c r="Q7" s="381">
        <f t="shared" si="0"/>
        <v>0</v>
      </c>
      <c r="R7" s="213"/>
      <c r="S7" s="66"/>
    </row>
    <row r="8" spans="1:19" x14ac:dyDescent="0.15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396"/>
      <c r="Q8" s="381">
        <f t="shared" si="0"/>
        <v>0</v>
      </c>
      <c r="R8" s="213"/>
      <c r="S8" s="66"/>
    </row>
    <row r="9" spans="1:19" x14ac:dyDescent="0.15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396"/>
      <c r="Q9" s="381">
        <f t="shared" si="0"/>
        <v>0</v>
      </c>
      <c r="R9" s="213"/>
      <c r="S9" s="66"/>
    </row>
    <row r="10" spans="1:19" x14ac:dyDescent="0.15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396"/>
      <c r="Q10" s="381">
        <f t="shared" si="0"/>
        <v>0</v>
      </c>
      <c r="R10" s="213"/>
      <c r="S10" s="66"/>
    </row>
    <row r="11" spans="1:19" x14ac:dyDescent="0.15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396"/>
      <c r="Q11" s="381">
        <f t="shared" si="0"/>
        <v>0</v>
      </c>
      <c r="R11" s="213"/>
      <c r="S11" s="66"/>
    </row>
    <row r="12" spans="1:19" x14ac:dyDescent="0.15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396"/>
      <c r="Q12" s="381">
        <f t="shared" si="0"/>
        <v>0</v>
      </c>
      <c r="R12" s="213"/>
      <c r="S12" s="66"/>
    </row>
    <row r="13" spans="1:19" x14ac:dyDescent="0.15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396"/>
      <c r="Q13" s="381">
        <f t="shared" si="0"/>
        <v>0</v>
      </c>
      <c r="R13" s="213"/>
      <c r="S13" s="66"/>
    </row>
    <row r="14" spans="1:19" x14ac:dyDescent="0.15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396"/>
      <c r="Q14" s="381">
        <f t="shared" si="0"/>
        <v>0</v>
      </c>
      <c r="R14" s="213"/>
      <c r="S14" s="66"/>
    </row>
    <row r="15" spans="1:19" x14ac:dyDescent="0.15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396"/>
      <c r="Q15" s="381">
        <f t="shared" si="0"/>
        <v>0</v>
      </c>
      <c r="R15" s="213"/>
      <c r="S15" s="66"/>
    </row>
    <row r="16" spans="1:19" x14ac:dyDescent="0.15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396"/>
      <c r="Q16" s="381">
        <f t="shared" si="0"/>
        <v>0</v>
      </c>
      <c r="R16" s="213"/>
      <c r="S16" s="66"/>
    </row>
    <row r="17" spans="1:19" x14ac:dyDescent="0.15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396"/>
      <c r="Q17" s="381">
        <f t="shared" si="0"/>
        <v>0</v>
      </c>
      <c r="R17" s="213"/>
      <c r="S17" s="66"/>
    </row>
    <row r="18" spans="1:19" x14ac:dyDescent="0.15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396"/>
      <c r="Q18" s="381">
        <f t="shared" si="0"/>
        <v>0</v>
      </c>
      <c r="R18" s="213"/>
      <c r="S18" s="66"/>
    </row>
    <row r="19" spans="1:19" x14ac:dyDescent="0.15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396"/>
      <c r="Q19" s="381">
        <f t="shared" si="0"/>
        <v>0</v>
      </c>
      <c r="R19" s="213"/>
      <c r="S19" s="66"/>
    </row>
    <row r="20" spans="1:19" x14ac:dyDescent="0.15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396"/>
      <c r="Q20" s="381">
        <f t="shared" si="0"/>
        <v>0</v>
      </c>
      <c r="R20" s="213"/>
      <c r="S20" s="66"/>
    </row>
    <row r="21" spans="1:19" x14ac:dyDescent="0.15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396"/>
      <c r="Q21" s="381">
        <f t="shared" si="0"/>
        <v>0</v>
      </c>
      <c r="R21" s="213"/>
      <c r="S21" s="66"/>
    </row>
    <row r="22" spans="1:19" x14ac:dyDescent="0.15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396"/>
      <c r="Q22" s="381">
        <f t="shared" si="0"/>
        <v>0</v>
      </c>
      <c r="R22" s="213"/>
      <c r="S22" s="66"/>
    </row>
    <row r="23" spans="1:19" x14ac:dyDescent="0.15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396"/>
      <c r="Q23" s="381">
        <f t="shared" si="0"/>
        <v>0</v>
      </c>
      <c r="R23" s="213"/>
      <c r="S23" s="66"/>
    </row>
    <row r="24" spans="1:19" x14ac:dyDescent="0.15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396"/>
      <c r="Q24" s="381">
        <f t="shared" si="0"/>
        <v>0</v>
      </c>
      <c r="R24" s="213"/>
      <c r="S24" s="66"/>
    </row>
    <row r="25" spans="1:19" x14ac:dyDescent="0.15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396"/>
      <c r="Q25" s="381">
        <f t="shared" si="0"/>
        <v>0</v>
      </c>
      <c r="R25" s="213"/>
      <c r="S25" s="66"/>
    </row>
    <row r="26" spans="1:19" x14ac:dyDescent="0.15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396"/>
      <c r="Q26" s="381">
        <f t="shared" si="0"/>
        <v>0</v>
      </c>
      <c r="R26" s="213"/>
      <c r="S26" s="66"/>
    </row>
    <row r="27" spans="1:19" x14ac:dyDescent="0.15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396"/>
      <c r="Q27" s="381">
        <f t="shared" si="0"/>
        <v>0</v>
      </c>
      <c r="R27" s="213"/>
      <c r="S27" s="66"/>
    </row>
    <row r="28" spans="1:19" x14ac:dyDescent="0.15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396"/>
      <c r="Q28" s="381">
        <f t="shared" si="0"/>
        <v>0</v>
      </c>
      <c r="R28" s="213"/>
      <c r="S28" s="66"/>
    </row>
    <row r="29" spans="1:19" x14ac:dyDescent="0.15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396"/>
      <c r="Q29" s="381">
        <f t="shared" si="0"/>
        <v>0</v>
      </c>
      <c r="R29" s="213"/>
      <c r="S29" s="66"/>
    </row>
    <row r="30" spans="1:19" x14ac:dyDescent="0.15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396"/>
      <c r="Q30" s="381">
        <f t="shared" si="0"/>
        <v>0</v>
      </c>
      <c r="R30" s="213"/>
      <c r="S30" s="66"/>
    </row>
    <row r="31" spans="1:19" x14ac:dyDescent="0.15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396"/>
      <c r="Q31" s="381">
        <f t="shared" si="0"/>
        <v>0</v>
      </c>
      <c r="R31" s="213"/>
      <c r="S31" s="66"/>
    </row>
    <row r="32" spans="1:19" x14ac:dyDescent="0.15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396"/>
      <c r="Q32" s="381">
        <f t="shared" si="0"/>
        <v>0</v>
      </c>
      <c r="R32" s="213"/>
      <c r="S32" s="66"/>
    </row>
    <row r="33" spans="1:19" x14ac:dyDescent="0.15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396"/>
      <c r="Q33" s="381">
        <f t="shared" si="0"/>
        <v>0</v>
      </c>
      <c r="R33" s="213"/>
      <c r="S33" s="66"/>
    </row>
    <row r="34" spans="1:19" x14ac:dyDescent="0.15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396"/>
      <c r="Q34" s="381">
        <f t="shared" si="0"/>
        <v>0</v>
      </c>
      <c r="R34" s="213"/>
      <c r="S34" s="66"/>
    </row>
    <row r="35" spans="1:19" x14ac:dyDescent="0.15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396"/>
      <c r="Q35" s="381">
        <f t="shared" si="0"/>
        <v>0</v>
      </c>
      <c r="R35" s="213"/>
      <c r="S35" s="66"/>
    </row>
    <row r="36" spans="1:19" x14ac:dyDescent="0.15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396"/>
      <c r="Q36" s="381">
        <f t="shared" si="0"/>
        <v>0</v>
      </c>
      <c r="R36" s="213"/>
      <c r="S36" s="66"/>
    </row>
    <row r="37" spans="1:19" ht="28" x14ac:dyDescent="0.15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8" x14ac:dyDescent="0.15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15">
      <c r="A39" s="56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5"/>
      <c r="S39" s="66"/>
    </row>
    <row r="40" spans="1:19" ht="28" x14ac:dyDescent="0.15">
      <c r="A40" s="155" t="s">
        <v>248</v>
      </c>
      <c r="B40" s="391">
        <f>Nov!B40+Dec!B4</f>
        <v>0</v>
      </c>
      <c r="C40" s="391">
        <f>Nov!C40+Dec!C4</f>
        <v>0</v>
      </c>
      <c r="D40" s="391">
        <f>Nov!D40+Dec!D4</f>
        <v>0</v>
      </c>
      <c r="E40" s="391">
        <f>Nov!E40+Dec!E4</f>
        <v>0</v>
      </c>
      <c r="F40" s="391">
        <f>Nov!F40+Dec!F4</f>
        <v>0</v>
      </c>
      <c r="G40" s="391">
        <f>Nov!G40+Dec!G4</f>
        <v>0</v>
      </c>
      <c r="H40" s="391">
        <f>Nov!H40+Dec!H4</f>
        <v>0</v>
      </c>
      <c r="I40" s="391">
        <f>Nov!I40+Dec!I4</f>
        <v>0</v>
      </c>
      <c r="J40" s="391">
        <f>Nov!J40+Dec!J4</f>
        <v>0</v>
      </c>
      <c r="K40" s="391">
        <f>Nov!K40+Dec!K4</f>
        <v>0</v>
      </c>
      <c r="L40" s="391">
        <f>Nov!L40+Dec!L4</f>
        <v>0</v>
      </c>
      <c r="M40" s="391">
        <f>Nov!M40+Dec!M4</f>
        <v>0</v>
      </c>
      <c r="N40" s="391">
        <f>Nov!N40+Dec!N4</f>
        <v>0</v>
      </c>
      <c r="O40" s="391">
        <f>Nov!O40+Dec!O4</f>
        <v>0</v>
      </c>
      <c r="P40" s="391">
        <f>Nov!P40+Dec!P4</f>
        <v>0</v>
      </c>
      <c r="Q40" s="391">
        <f>SUM(C40:P40)</f>
        <v>0</v>
      </c>
      <c r="R40" s="218"/>
      <c r="S40" s="66"/>
    </row>
    <row r="41" spans="1:19" ht="28" x14ac:dyDescent="0.15">
      <c r="A41" s="155" t="s">
        <v>249</v>
      </c>
      <c r="B41" s="391">
        <f>Nov!B41+Dec!B37</f>
        <v>0</v>
      </c>
      <c r="C41" s="391">
        <f>Nov!C41+Dec!C37</f>
        <v>110</v>
      </c>
      <c r="D41" s="391">
        <f>Nov!D41+Dec!D37</f>
        <v>0</v>
      </c>
      <c r="E41" s="391">
        <f>Nov!E41+Dec!E37</f>
        <v>0</v>
      </c>
      <c r="F41" s="391">
        <f>Nov!F41+Dec!F37</f>
        <v>424</v>
      </c>
      <c r="G41" s="391">
        <f>Nov!G41+Dec!G37</f>
        <v>1033</v>
      </c>
      <c r="H41" s="391">
        <f>Nov!H41+Dec!H37</f>
        <v>460</v>
      </c>
      <c r="I41" s="391">
        <f>Nov!I41+Dec!I37</f>
        <v>0</v>
      </c>
      <c r="J41" s="391">
        <f>Nov!J41+Dec!J37</f>
        <v>179</v>
      </c>
      <c r="K41" s="391">
        <f>Nov!K41+Dec!K37</f>
        <v>28</v>
      </c>
      <c r="L41" s="391">
        <f>Nov!L41+Dec!L37</f>
        <v>0</v>
      </c>
      <c r="M41" s="391">
        <f>Nov!M41+Dec!M37</f>
        <v>1663</v>
      </c>
      <c r="N41" s="391">
        <f>Nov!N41+Dec!N37</f>
        <v>919</v>
      </c>
      <c r="O41" s="391">
        <f>Nov!O41+Dec!O37</f>
        <v>0</v>
      </c>
      <c r="P41" s="391">
        <f>Nov!P41+Dec!P37</f>
        <v>0</v>
      </c>
      <c r="Q41" s="391">
        <f>SUM(C41:P41)</f>
        <v>4816</v>
      </c>
      <c r="R41" s="387">
        <f>+B41-Q41</f>
        <v>-4816</v>
      </c>
      <c r="S41" s="66"/>
    </row>
    <row r="42" spans="1:19" ht="27.75" customHeight="1" x14ac:dyDescent="0.15">
      <c r="A42" s="131" t="s">
        <v>250</v>
      </c>
      <c r="B42" s="392">
        <f>-B40+B41</f>
        <v>0</v>
      </c>
      <c r="C42" s="392">
        <f t="shared" ref="C42:Q42" si="3">+C40-C41</f>
        <v>-110</v>
      </c>
      <c r="D42" s="392">
        <f t="shared" si="3"/>
        <v>0</v>
      </c>
      <c r="E42" s="392">
        <f t="shared" si="3"/>
        <v>0</v>
      </c>
      <c r="F42" s="392">
        <f t="shared" si="3"/>
        <v>-424</v>
      </c>
      <c r="G42" s="392">
        <f t="shared" si="3"/>
        <v>-1033</v>
      </c>
      <c r="H42" s="392">
        <f t="shared" si="3"/>
        <v>-460</v>
      </c>
      <c r="I42" s="392">
        <f t="shared" si="3"/>
        <v>0</v>
      </c>
      <c r="J42" s="392">
        <f t="shared" si="3"/>
        <v>-179</v>
      </c>
      <c r="K42" s="392">
        <f t="shared" si="3"/>
        <v>-28</v>
      </c>
      <c r="L42" s="392">
        <f t="shared" si="3"/>
        <v>0</v>
      </c>
      <c r="M42" s="392">
        <f t="shared" si="3"/>
        <v>-1663</v>
      </c>
      <c r="N42" s="392">
        <f t="shared" si="3"/>
        <v>-919</v>
      </c>
      <c r="O42" s="392">
        <f t="shared" si="3"/>
        <v>0</v>
      </c>
      <c r="P42" s="392">
        <f t="shared" si="3"/>
        <v>0</v>
      </c>
      <c r="Q42" s="392">
        <f t="shared" si="3"/>
        <v>-4816</v>
      </c>
      <c r="R42" s="218"/>
      <c r="S42" s="66"/>
    </row>
    <row r="43" spans="1:19" x14ac:dyDescent="0.15">
      <c r="A43" s="56"/>
      <c r="B43" s="379"/>
      <c r="Q43" s="37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0"/>
  <sheetViews>
    <sheetView showGridLines="0" zoomScale="85" zoomScaleNormal="85" workbookViewId="0">
      <pane xSplit="1" ySplit="5" topLeftCell="B6" activePane="bottomRight" state="frozen"/>
      <selection pane="topRight" activeCell="H43" sqref="H43"/>
      <selection pane="bottomLeft" activeCell="H43" sqref="H43"/>
      <selection pane="bottomRight" activeCell="B2" sqref="B2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4" width="13.6640625" customWidth="1"/>
    <col min="15" max="15" width="14.1640625" customWidth="1"/>
    <col min="16" max="16" width="13.6640625" customWidth="1"/>
    <col min="17" max="17" width="15.5" customWidth="1"/>
    <col min="18" max="18" width="14.5" customWidth="1"/>
    <col min="19" max="19" width="10.5" bestFit="1" customWidth="1"/>
  </cols>
  <sheetData>
    <row r="1" spans="1:19" ht="20" x14ac:dyDescent="0.15">
      <c r="B1" s="429" t="s">
        <v>48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9" s="11" customFormat="1" ht="17.25" customHeight="1" x14ac:dyDescent="0.2">
      <c r="A2" s="132" t="s">
        <v>49</v>
      </c>
      <c r="B2" s="386"/>
      <c r="C2" s="132" t="s">
        <v>50</v>
      </c>
      <c r="D2" s="385"/>
      <c r="R2" s="56" t="s">
        <v>51</v>
      </c>
    </row>
    <row r="3" spans="1:19" s="3" customFormat="1" x14ac:dyDescent="0.15">
      <c r="A3" s="56"/>
      <c r="B3" s="51"/>
      <c r="C3" s="51" t="s">
        <v>52</v>
      </c>
      <c r="D3" s="51"/>
      <c r="E3" s="51"/>
      <c r="F3" s="51"/>
      <c r="G3" s="51"/>
      <c r="H3" s="51"/>
      <c r="I3" s="51"/>
      <c r="J3" s="51" t="s">
        <v>53</v>
      </c>
      <c r="K3" s="51"/>
      <c r="L3" s="51"/>
      <c r="M3" s="56" t="s">
        <v>54</v>
      </c>
      <c r="N3" s="56"/>
      <c r="O3" s="56"/>
      <c r="P3" s="56" t="s">
        <v>55</v>
      </c>
      <c r="Q3" s="56" t="s">
        <v>56</v>
      </c>
      <c r="R3" s="56" t="s">
        <v>57</v>
      </c>
      <c r="S3" s="56"/>
    </row>
    <row r="4" spans="1:19" s="3" customFormat="1" x14ac:dyDescent="0.15">
      <c r="A4" s="56" t="s">
        <v>58</v>
      </c>
      <c r="B4" s="56" t="s">
        <v>59</v>
      </c>
      <c r="C4" s="56" t="s">
        <v>60</v>
      </c>
      <c r="D4" s="56" t="s">
        <v>61</v>
      </c>
      <c r="E4" s="56" t="s">
        <v>62</v>
      </c>
      <c r="F4" s="56" t="s">
        <v>63</v>
      </c>
      <c r="G4" s="56" t="s">
        <v>64</v>
      </c>
      <c r="H4" s="56" t="s">
        <v>65</v>
      </c>
      <c r="I4" s="56" t="s">
        <v>66</v>
      </c>
      <c r="J4" s="56" t="s">
        <v>67</v>
      </c>
      <c r="K4" s="56" t="s">
        <v>68</v>
      </c>
      <c r="L4" s="56" t="s">
        <v>69</v>
      </c>
      <c r="M4" s="56" t="s">
        <v>70</v>
      </c>
      <c r="N4" s="56" t="s">
        <v>71</v>
      </c>
      <c r="O4" s="56" t="s">
        <v>72</v>
      </c>
      <c r="P4" s="56" t="s">
        <v>73</v>
      </c>
      <c r="Q4" s="56" t="s">
        <v>74</v>
      </c>
      <c r="R4" s="56" t="s">
        <v>75</v>
      </c>
      <c r="S4" s="56"/>
    </row>
    <row r="5" spans="1:19" x14ac:dyDescent="0.15">
      <c r="A5" s="56" t="s">
        <v>76</v>
      </c>
      <c r="B5" s="372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130"/>
      <c r="R5" s="130"/>
      <c r="S5" s="66"/>
    </row>
    <row r="6" spans="1:19" x14ac:dyDescent="0.15">
      <c r="A6" s="56">
        <v>1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212">
        <f t="shared" ref="Q6:Q20" si="0">SUM(C6:P6)</f>
        <v>0</v>
      </c>
      <c r="R6" s="136"/>
      <c r="S6" s="66"/>
    </row>
    <row r="7" spans="1:19" x14ac:dyDescent="0.15">
      <c r="A7" s="56">
        <v>2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212">
        <f t="shared" si="0"/>
        <v>0</v>
      </c>
      <c r="R7" s="136"/>
      <c r="S7" s="66"/>
    </row>
    <row r="8" spans="1:19" x14ac:dyDescent="0.15">
      <c r="A8" s="56">
        <v>3</v>
      </c>
      <c r="B8" s="371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212">
        <f t="shared" si="0"/>
        <v>0</v>
      </c>
      <c r="R8" s="136"/>
      <c r="S8" s="66"/>
    </row>
    <row r="9" spans="1:19" x14ac:dyDescent="0.15">
      <c r="A9" s="56">
        <v>4</v>
      </c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212">
        <f t="shared" si="0"/>
        <v>0</v>
      </c>
      <c r="R9" s="136"/>
      <c r="S9" s="66"/>
    </row>
    <row r="10" spans="1:19" x14ac:dyDescent="0.15">
      <c r="A10" s="56">
        <v>5</v>
      </c>
      <c r="B10" s="371"/>
      <c r="C10" s="371"/>
      <c r="D10" s="371"/>
      <c r="E10" s="371"/>
      <c r="F10" s="374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212">
        <f t="shared" si="0"/>
        <v>0</v>
      </c>
      <c r="R10" s="136"/>
      <c r="S10" s="66"/>
    </row>
    <row r="11" spans="1:19" x14ac:dyDescent="0.15">
      <c r="A11" s="56">
        <v>6</v>
      </c>
      <c r="B11" s="371"/>
      <c r="C11" s="371"/>
      <c r="D11" s="371"/>
      <c r="E11" s="374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212">
        <f t="shared" si="0"/>
        <v>0</v>
      </c>
      <c r="R11" s="136"/>
      <c r="S11" s="66"/>
    </row>
    <row r="12" spans="1:19" x14ac:dyDescent="0.15">
      <c r="A12" s="56">
        <v>7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212">
        <f t="shared" si="0"/>
        <v>0</v>
      </c>
      <c r="R12" s="136"/>
      <c r="S12" s="66"/>
    </row>
    <row r="13" spans="1:19" x14ac:dyDescent="0.15">
      <c r="A13" s="56">
        <v>8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212">
        <f t="shared" si="0"/>
        <v>0</v>
      </c>
      <c r="R13" s="136"/>
      <c r="S13" s="66"/>
    </row>
    <row r="14" spans="1:19" x14ac:dyDescent="0.15">
      <c r="A14" s="56">
        <v>9</v>
      </c>
      <c r="B14" s="371"/>
      <c r="C14" s="371"/>
      <c r="D14" s="371"/>
      <c r="E14" s="371"/>
      <c r="F14" s="371"/>
      <c r="G14" s="371"/>
      <c r="H14" s="374"/>
      <c r="I14" s="371"/>
      <c r="J14" s="371"/>
      <c r="K14" s="371"/>
      <c r="L14" s="371"/>
      <c r="M14" s="371"/>
      <c r="N14" s="371"/>
      <c r="O14" s="371"/>
      <c r="P14" s="371"/>
      <c r="Q14" s="212">
        <f t="shared" si="0"/>
        <v>0</v>
      </c>
      <c r="R14" s="136"/>
      <c r="S14" s="66"/>
    </row>
    <row r="15" spans="1:19" x14ac:dyDescent="0.15">
      <c r="A15" s="56">
        <v>10</v>
      </c>
      <c r="B15" s="371"/>
      <c r="C15" s="371"/>
      <c r="D15" s="371"/>
      <c r="E15" s="371"/>
      <c r="F15" s="371"/>
      <c r="G15" s="371"/>
      <c r="H15" s="374"/>
      <c r="I15" s="371"/>
      <c r="J15" s="371"/>
      <c r="K15" s="371"/>
      <c r="L15" s="371"/>
      <c r="M15" s="371"/>
      <c r="N15" s="371"/>
      <c r="O15" s="371"/>
      <c r="P15" s="371"/>
      <c r="Q15" s="212">
        <f t="shared" si="0"/>
        <v>0</v>
      </c>
      <c r="R15" s="136"/>
      <c r="S15" s="66"/>
    </row>
    <row r="16" spans="1:19" x14ac:dyDescent="0.15">
      <c r="A16" s="56">
        <v>11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212">
        <f t="shared" si="0"/>
        <v>0</v>
      </c>
      <c r="R16" s="136"/>
      <c r="S16" s="66"/>
    </row>
    <row r="17" spans="1:19" x14ac:dyDescent="0.15">
      <c r="A17" s="56">
        <v>12</v>
      </c>
      <c r="B17" s="371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212">
        <f t="shared" si="0"/>
        <v>0</v>
      </c>
      <c r="R17" s="136"/>
      <c r="S17" s="66"/>
    </row>
    <row r="18" spans="1:19" x14ac:dyDescent="0.15">
      <c r="A18" s="56">
        <v>13</v>
      </c>
      <c r="B18" s="371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212">
        <f t="shared" si="0"/>
        <v>0</v>
      </c>
      <c r="R18" s="136"/>
      <c r="S18" s="66"/>
    </row>
    <row r="19" spans="1:19" x14ac:dyDescent="0.15">
      <c r="A19" s="56">
        <v>14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212">
        <f t="shared" si="0"/>
        <v>0</v>
      </c>
      <c r="R19" s="136"/>
      <c r="S19" s="66"/>
    </row>
    <row r="20" spans="1:19" x14ac:dyDescent="0.15">
      <c r="A20" s="56">
        <v>15</v>
      </c>
      <c r="B20" s="371"/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212">
        <f t="shared" si="0"/>
        <v>0</v>
      </c>
      <c r="R20" s="136"/>
      <c r="S20" s="66"/>
    </row>
    <row r="21" spans="1:19" x14ac:dyDescent="0.15">
      <c r="A21" s="56">
        <v>16</v>
      </c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212">
        <f t="shared" ref="Q21:Q36" si="1">SUM(C21:P21)</f>
        <v>0</v>
      </c>
      <c r="R21" s="136"/>
      <c r="S21" s="66"/>
    </row>
    <row r="22" spans="1:19" x14ac:dyDescent="0.15">
      <c r="A22" s="56">
        <v>17</v>
      </c>
      <c r="B22" s="371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212">
        <f t="shared" si="1"/>
        <v>0</v>
      </c>
      <c r="R22" s="136"/>
      <c r="S22" s="66"/>
    </row>
    <row r="23" spans="1:19" x14ac:dyDescent="0.15">
      <c r="A23" s="56">
        <v>18</v>
      </c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212">
        <f t="shared" si="1"/>
        <v>0</v>
      </c>
      <c r="R23" s="136"/>
      <c r="S23" s="66"/>
    </row>
    <row r="24" spans="1:19" x14ac:dyDescent="0.15">
      <c r="A24" s="56">
        <v>19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212">
        <f t="shared" si="1"/>
        <v>0</v>
      </c>
      <c r="R24" s="136"/>
      <c r="S24" s="66"/>
    </row>
    <row r="25" spans="1:19" x14ac:dyDescent="0.15">
      <c r="A25" s="56">
        <v>20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212">
        <f t="shared" si="1"/>
        <v>0</v>
      </c>
      <c r="R25" s="136"/>
      <c r="S25" s="66"/>
    </row>
    <row r="26" spans="1:19" x14ac:dyDescent="0.15">
      <c r="A26" s="56">
        <v>21</v>
      </c>
      <c r="B26" s="371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212">
        <f t="shared" si="1"/>
        <v>0</v>
      </c>
      <c r="R26" s="136"/>
      <c r="S26" s="66"/>
    </row>
    <row r="27" spans="1:19" x14ac:dyDescent="0.15">
      <c r="A27" s="56">
        <v>22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212">
        <f t="shared" si="1"/>
        <v>0</v>
      </c>
      <c r="R27" s="136"/>
      <c r="S27" s="66"/>
    </row>
    <row r="28" spans="1:19" x14ac:dyDescent="0.15">
      <c r="A28" s="56">
        <v>23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212">
        <f t="shared" si="1"/>
        <v>0</v>
      </c>
      <c r="R28" s="136"/>
      <c r="S28" s="66"/>
    </row>
    <row r="29" spans="1:19" x14ac:dyDescent="0.15">
      <c r="A29" s="56">
        <v>24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212">
        <f t="shared" si="1"/>
        <v>0</v>
      </c>
      <c r="R29" s="136"/>
      <c r="S29" s="66"/>
    </row>
    <row r="30" spans="1:19" x14ac:dyDescent="0.15">
      <c r="A30" s="56">
        <v>25</v>
      </c>
      <c r="B30" s="371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212">
        <f t="shared" si="1"/>
        <v>0</v>
      </c>
      <c r="R30" s="136"/>
      <c r="S30" s="66"/>
    </row>
    <row r="31" spans="1:19" x14ac:dyDescent="0.15">
      <c r="A31" s="56">
        <v>26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212">
        <f t="shared" si="1"/>
        <v>0</v>
      </c>
      <c r="R31" s="136"/>
      <c r="S31" s="66"/>
    </row>
    <row r="32" spans="1:19" x14ac:dyDescent="0.15">
      <c r="A32" s="56">
        <v>27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212">
        <f t="shared" si="1"/>
        <v>0</v>
      </c>
      <c r="R32" s="136"/>
      <c r="S32" s="66"/>
    </row>
    <row r="33" spans="1:19" x14ac:dyDescent="0.15">
      <c r="A33" s="56">
        <v>28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212">
        <f t="shared" si="1"/>
        <v>0</v>
      </c>
      <c r="R33" s="136"/>
      <c r="S33" s="66"/>
    </row>
    <row r="34" spans="1:19" x14ac:dyDescent="0.15">
      <c r="A34" s="56">
        <v>29</v>
      </c>
      <c r="B34" s="371"/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212">
        <f t="shared" si="1"/>
        <v>0</v>
      </c>
      <c r="R34" s="136"/>
      <c r="S34" s="66"/>
    </row>
    <row r="35" spans="1:19" x14ac:dyDescent="0.15">
      <c r="A35" s="56">
        <v>30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212">
        <f t="shared" si="1"/>
        <v>0</v>
      </c>
      <c r="R35" s="136"/>
      <c r="S35" s="66"/>
    </row>
    <row r="36" spans="1:19" ht="14" thickBot="1" x14ac:dyDescent="0.2">
      <c r="A36" s="56">
        <v>31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212">
        <f t="shared" si="1"/>
        <v>0</v>
      </c>
      <c r="R36" s="136"/>
      <c r="S36" s="66"/>
    </row>
    <row r="37" spans="1:19" ht="29" thickBot="1" x14ac:dyDescent="0.2">
      <c r="A37" s="155" t="s">
        <v>77</v>
      </c>
      <c r="B37" s="210">
        <f t="shared" ref="B37:P37" si="2">SUM(B6:B36)</f>
        <v>0</v>
      </c>
      <c r="C37" s="210">
        <f t="shared" si="2"/>
        <v>0</v>
      </c>
      <c r="D37" s="210">
        <f t="shared" si="2"/>
        <v>0</v>
      </c>
      <c r="E37" s="210">
        <f t="shared" si="2"/>
        <v>0</v>
      </c>
      <c r="F37" s="210">
        <f t="shared" si="2"/>
        <v>0</v>
      </c>
      <c r="G37" s="210">
        <f t="shared" si="2"/>
        <v>0</v>
      </c>
      <c r="H37" s="210">
        <f t="shared" si="2"/>
        <v>0</v>
      </c>
      <c r="I37" s="210">
        <f t="shared" si="2"/>
        <v>0</v>
      </c>
      <c r="J37" s="210">
        <f t="shared" si="2"/>
        <v>0</v>
      </c>
      <c r="K37" s="210">
        <f t="shared" si="2"/>
        <v>0</v>
      </c>
      <c r="L37" s="210">
        <f t="shared" si="2"/>
        <v>0</v>
      </c>
      <c r="M37" s="210">
        <f t="shared" si="2"/>
        <v>0</v>
      </c>
      <c r="N37" s="210">
        <f t="shared" si="2"/>
        <v>0</v>
      </c>
      <c r="O37" s="210">
        <f t="shared" si="2"/>
        <v>0</v>
      </c>
      <c r="P37" s="210">
        <f t="shared" si="2"/>
        <v>0</v>
      </c>
      <c r="Q37" s="210">
        <f>SUM(C37:P37)</f>
        <v>0</v>
      </c>
      <c r="R37" s="211">
        <f>+B37-Q37</f>
        <v>0</v>
      </c>
      <c r="S37" s="52"/>
    </row>
    <row r="38" spans="1:19" x14ac:dyDescent="0.15">
      <c r="A38" s="56"/>
      <c r="B38" s="5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S38" s="66"/>
    </row>
    <row r="39" spans="1:19" x14ac:dyDescent="0.15">
      <c r="A39" s="57"/>
      <c r="B39" s="56"/>
      <c r="Q39" s="361" t="s">
        <v>261</v>
      </c>
    </row>
    <row r="40" spans="1:19" x14ac:dyDescent="0.15">
      <c r="B40" s="56"/>
    </row>
  </sheetData>
  <sheetProtection sheet="1" formatCells="0" formatColumns="0" formatRows="0" insertHyperlinks="0"/>
  <mergeCells count="1">
    <mergeCell ref="B1:Q1"/>
  </mergeCells>
  <printOptions gridLines="1"/>
  <pageMargins left="0.56000000000000005" right="0.51" top="1" bottom="1" header="0.5" footer="0.5"/>
  <pageSetup scale="54" orientation="landscape" horizontalDpi="300" verticalDpi="300" r:id="rId1"/>
  <headerFooter alignWithMargins="0">
    <oddFooter>&amp;L&amp;F
&amp;A&amp;R&amp;D &amp;T</oddFooter>
  </headerFooter>
  <colBreaks count="1" manualBreakCount="1">
    <brk id="10" min="1" max="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C007-CA5D-49E8-A66A-5AFB9680CBBF}">
  <sheetPr>
    <tabColor rgb="FFFFFF00"/>
    <pageSetUpPr fitToPage="1"/>
  </sheetPr>
  <dimension ref="B1:BY446"/>
  <sheetViews>
    <sheetView showGridLines="0" zoomScaleNormal="100" workbookViewId="0">
      <pane ySplit="1" topLeftCell="A2" activePane="bottomLeft" state="frozen"/>
      <selection pane="bottomLeft" activeCell="E10" sqref="E10"/>
    </sheetView>
  </sheetViews>
  <sheetFormatPr baseColWidth="10" defaultColWidth="8.6640625" defaultRowHeight="16" x14ac:dyDescent="0.2"/>
  <cols>
    <col min="1" max="1" width="7" customWidth="1"/>
    <col min="2" max="2" width="30" style="32" customWidth="1"/>
    <col min="3" max="3" width="9.5" style="26" bestFit="1" customWidth="1"/>
    <col min="4" max="6" width="10.33203125" style="26" bestFit="1" customWidth="1"/>
    <col min="7" max="8" width="11.33203125" style="26" customWidth="1"/>
    <col min="9" max="9" width="11.33203125" style="26" bestFit="1" customWidth="1"/>
    <col min="10" max="14" width="8.6640625" customWidth="1"/>
    <col min="15" max="15" width="7" customWidth="1"/>
    <col min="16" max="77" width="8.6640625" customWidth="1"/>
  </cols>
  <sheetData>
    <row r="1" spans="2:19" ht="90.5" customHeight="1" thickBot="1" x14ac:dyDescent="0.3">
      <c r="B1" s="439" t="s">
        <v>78</v>
      </c>
      <c r="C1" s="440"/>
      <c r="D1" s="440"/>
      <c r="E1" s="440"/>
      <c r="F1" s="440"/>
      <c r="G1" s="440"/>
      <c r="H1" s="441"/>
      <c r="I1" s="46"/>
      <c r="J1" s="46"/>
      <c r="K1" s="46"/>
      <c r="L1" s="46"/>
      <c r="M1" s="46"/>
      <c r="N1" s="46"/>
      <c r="P1" s="46"/>
      <c r="Q1" s="46"/>
      <c r="R1" s="46"/>
      <c r="S1" s="46"/>
    </row>
    <row r="2" spans="2:19" s="16" customFormat="1" ht="20" x14ac:dyDescent="0.2">
      <c r="B2" s="434" t="s">
        <v>79</v>
      </c>
      <c r="C2" s="435"/>
      <c r="D2" s="435"/>
      <c r="E2" s="435"/>
      <c r="F2" s="435"/>
      <c r="G2" s="435"/>
      <c r="H2" s="436"/>
      <c r="I2" s="49"/>
    </row>
    <row r="3" spans="2:19" s="14" customFormat="1" ht="15" customHeight="1" x14ac:dyDescent="0.2">
      <c r="B3" s="177" t="s">
        <v>80</v>
      </c>
      <c r="C3" s="178"/>
      <c r="D3" s="178"/>
      <c r="E3" s="178"/>
      <c r="F3" s="178"/>
      <c r="G3" s="178"/>
      <c r="H3" s="179"/>
      <c r="I3" s="58"/>
    </row>
    <row r="4" spans="2:19" s="33" customFormat="1" ht="13" x14ac:dyDescent="0.15">
      <c r="B4" s="180" t="s">
        <v>81</v>
      </c>
      <c r="C4" s="172">
        <v>25000</v>
      </c>
      <c r="D4" s="172">
        <v>35000</v>
      </c>
      <c r="E4" s="172">
        <v>45000</v>
      </c>
      <c r="F4" s="172">
        <v>55000</v>
      </c>
      <c r="G4" s="172">
        <v>85000</v>
      </c>
      <c r="H4" s="181">
        <v>125000</v>
      </c>
      <c r="I4" s="58"/>
    </row>
    <row r="5" spans="2:19" s="14" customFormat="1" x14ac:dyDescent="0.2">
      <c r="B5" s="182"/>
      <c r="C5" s="60"/>
      <c r="D5" s="60"/>
      <c r="E5" s="60"/>
      <c r="F5" s="60"/>
      <c r="G5" s="60"/>
      <c r="H5" s="183"/>
      <c r="I5" s="58"/>
    </row>
    <row r="6" spans="2:19" s="1" customFormat="1" ht="14" x14ac:dyDescent="0.15">
      <c r="B6" s="184" t="s">
        <v>82</v>
      </c>
      <c r="C6" s="173">
        <v>0.1</v>
      </c>
      <c r="D6" s="173">
        <v>0.1</v>
      </c>
      <c r="E6" s="173">
        <v>0.1</v>
      </c>
      <c r="F6" s="173">
        <v>0.1</v>
      </c>
      <c r="G6" s="173">
        <v>0.1</v>
      </c>
      <c r="H6" s="185">
        <v>0.1</v>
      </c>
      <c r="I6" s="61"/>
    </row>
    <row r="7" spans="2:19" ht="14" x14ac:dyDescent="0.15">
      <c r="B7" s="184" t="s">
        <v>83</v>
      </c>
      <c r="C7" s="120" t="s">
        <v>31</v>
      </c>
      <c r="D7" s="121" t="s">
        <v>84</v>
      </c>
      <c r="E7" s="122"/>
      <c r="F7" s="123"/>
      <c r="G7" s="124"/>
      <c r="H7" s="186" t="s">
        <v>31</v>
      </c>
      <c r="I7" s="61"/>
    </row>
    <row r="8" spans="2:19" ht="13" x14ac:dyDescent="0.15">
      <c r="B8" s="182"/>
      <c r="C8" s="187"/>
      <c r="D8" s="187"/>
      <c r="E8" s="187"/>
      <c r="F8" s="187"/>
      <c r="G8" s="187"/>
      <c r="H8" s="188"/>
      <c r="I8" s="61"/>
    </row>
    <row r="9" spans="2:19" ht="13" x14ac:dyDescent="0.15">
      <c r="B9" s="431" t="s">
        <v>85</v>
      </c>
      <c r="C9" s="432"/>
      <c r="D9" s="432"/>
      <c r="E9" s="432"/>
      <c r="F9" s="432"/>
      <c r="G9" s="432"/>
      <c r="H9" s="433"/>
      <c r="I9" s="63"/>
    </row>
    <row r="10" spans="2:19" s="1" customFormat="1" ht="12" customHeight="1" x14ac:dyDescent="0.15">
      <c r="B10" s="189" t="s">
        <v>86</v>
      </c>
      <c r="C10" s="174">
        <v>0.38</v>
      </c>
      <c r="D10" s="174">
        <v>0.38</v>
      </c>
      <c r="E10" s="174">
        <v>0.34</v>
      </c>
      <c r="F10" s="174">
        <v>0.33</v>
      </c>
      <c r="G10" s="174">
        <v>0.32</v>
      </c>
      <c r="H10" s="190">
        <v>0.32</v>
      </c>
      <c r="I10" s="61"/>
    </row>
    <row r="11" spans="2:19" s="14" customFormat="1" ht="12" customHeight="1" x14ac:dyDescent="0.2">
      <c r="B11" s="191"/>
      <c r="C11" s="175"/>
      <c r="D11" s="175"/>
      <c r="E11" s="175"/>
      <c r="F11" s="175"/>
      <c r="G11" s="175"/>
      <c r="H11" s="192"/>
      <c r="I11" s="62"/>
    </row>
    <row r="12" spans="2:19" ht="12" customHeight="1" x14ac:dyDescent="0.15">
      <c r="B12" s="191" t="s">
        <v>87</v>
      </c>
      <c r="C12" s="176">
        <v>0.15</v>
      </c>
      <c r="D12" s="176">
        <v>0.15</v>
      </c>
      <c r="E12" s="176">
        <v>0.14000000000000001</v>
      </c>
      <c r="F12" s="176">
        <v>0.14000000000000001</v>
      </c>
      <c r="G12" s="176">
        <v>0.14000000000000001</v>
      </c>
      <c r="H12" s="193">
        <v>0.14000000000000001</v>
      </c>
      <c r="I12" s="61"/>
    </row>
    <row r="13" spans="2:19" ht="13" x14ac:dyDescent="0.15">
      <c r="B13" s="191"/>
      <c r="C13" s="176"/>
      <c r="D13" s="176"/>
      <c r="E13" s="176"/>
      <c r="F13" s="176"/>
      <c r="G13" s="176"/>
      <c r="H13" s="193"/>
      <c r="I13" s="61"/>
    </row>
    <row r="14" spans="2:19" ht="13" x14ac:dyDescent="0.15">
      <c r="B14" s="191" t="s">
        <v>88</v>
      </c>
      <c r="C14" s="176">
        <v>0.14000000000000001</v>
      </c>
      <c r="D14" s="176">
        <v>0.14000000000000001</v>
      </c>
      <c r="E14" s="176">
        <v>0.12</v>
      </c>
      <c r="F14" s="176">
        <v>0.12</v>
      </c>
      <c r="G14" s="176">
        <v>0.11</v>
      </c>
      <c r="H14" s="193">
        <v>0.11</v>
      </c>
      <c r="I14" s="61"/>
    </row>
    <row r="15" spans="2:19" ht="13" x14ac:dyDescent="0.15">
      <c r="B15" s="191"/>
      <c r="C15" s="176"/>
      <c r="D15" s="176"/>
      <c r="E15" s="176"/>
      <c r="F15" s="176"/>
      <c r="G15" s="176"/>
      <c r="H15" s="193"/>
      <c r="I15" s="61"/>
    </row>
    <row r="16" spans="2:19" ht="13" x14ac:dyDescent="0.15">
      <c r="B16" s="191" t="s">
        <v>89</v>
      </c>
      <c r="C16" s="176">
        <v>0.05</v>
      </c>
      <c r="D16" s="176">
        <v>0.05</v>
      </c>
      <c r="E16" s="176">
        <v>0.05</v>
      </c>
      <c r="F16" s="176">
        <v>0.05</v>
      </c>
      <c r="G16" s="176">
        <v>0.05</v>
      </c>
      <c r="H16" s="193">
        <v>0.05</v>
      </c>
      <c r="I16" s="61"/>
    </row>
    <row r="17" spans="2:9" ht="13" x14ac:dyDescent="0.15">
      <c r="B17" s="191"/>
      <c r="C17" s="176"/>
      <c r="D17" s="176"/>
      <c r="E17" s="176"/>
      <c r="F17" s="176"/>
      <c r="G17" s="176"/>
      <c r="H17" s="193"/>
      <c r="I17" s="61"/>
    </row>
    <row r="18" spans="2:9" s="1" customFormat="1" ht="14.75" customHeight="1" x14ac:dyDescent="0.15">
      <c r="B18" s="194" t="s">
        <v>90</v>
      </c>
      <c r="C18" s="176">
        <v>0.05</v>
      </c>
      <c r="D18" s="176">
        <v>0.05</v>
      </c>
      <c r="E18" s="176">
        <v>0.05</v>
      </c>
      <c r="F18" s="176">
        <v>0.05</v>
      </c>
      <c r="G18" s="176">
        <v>0.05</v>
      </c>
      <c r="H18" s="193">
        <v>0.05</v>
      </c>
      <c r="I18" s="61"/>
    </row>
    <row r="19" spans="2:9" s="1" customFormat="1" ht="14.75" customHeight="1" x14ac:dyDescent="0.15">
      <c r="B19" s="194"/>
      <c r="C19" s="176"/>
      <c r="D19" s="176"/>
      <c r="E19" s="176"/>
      <c r="F19" s="176"/>
      <c r="G19" s="176"/>
      <c r="H19" s="193"/>
      <c r="I19" s="61"/>
    </row>
    <row r="20" spans="2:9" ht="13" x14ac:dyDescent="0.15">
      <c r="B20" s="191" t="s">
        <v>91</v>
      </c>
      <c r="C20" s="176">
        <v>0.03</v>
      </c>
      <c r="D20" s="176">
        <v>0.04</v>
      </c>
      <c r="E20" s="176">
        <v>0.04</v>
      </c>
      <c r="F20" s="176">
        <v>0.05</v>
      </c>
      <c r="G20" s="176">
        <v>0.05</v>
      </c>
      <c r="H20" s="193">
        <v>0.05</v>
      </c>
      <c r="I20" s="61"/>
    </row>
    <row r="21" spans="2:9" ht="13" x14ac:dyDescent="0.15">
      <c r="B21" s="191"/>
      <c r="C21" s="176"/>
      <c r="D21" s="176"/>
      <c r="E21" s="176"/>
      <c r="F21" s="176"/>
      <c r="G21" s="176"/>
      <c r="H21" s="193"/>
      <c r="I21" s="61"/>
    </row>
    <row r="22" spans="2:9" ht="13" x14ac:dyDescent="0.15">
      <c r="B22" s="191" t="s">
        <v>92</v>
      </c>
      <c r="C22" s="176">
        <v>0.05</v>
      </c>
      <c r="D22" s="176">
        <v>0.05</v>
      </c>
      <c r="E22" s="176">
        <v>0.06</v>
      </c>
      <c r="F22" s="176">
        <v>0.06</v>
      </c>
      <c r="G22" s="176">
        <v>7.0000000000000007E-2</v>
      </c>
      <c r="H22" s="193">
        <v>7.0000000000000007E-2</v>
      </c>
      <c r="I22" s="61"/>
    </row>
    <row r="23" spans="2:9" ht="13" x14ac:dyDescent="0.15">
      <c r="B23" s="182"/>
      <c r="C23" s="176"/>
      <c r="D23" s="176"/>
      <c r="E23" s="176"/>
      <c r="F23" s="176"/>
      <c r="G23" s="176"/>
      <c r="H23" s="193"/>
      <c r="I23" s="61"/>
    </row>
    <row r="24" spans="2:9" ht="13" x14ac:dyDescent="0.15">
      <c r="B24" s="182" t="s">
        <v>93</v>
      </c>
      <c r="C24" s="176">
        <v>0.04</v>
      </c>
      <c r="D24" s="176">
        <v>0.04</v>
      </c>
      <c r="E24" s="176">
        <v>0.05</v>
      </c>
      <c r="F24" s="176">
        <v>0.05</v>
      </c>
      <c r="G24" s="176">
        <v>0.05</v>
      </c>
      <c r="H24" s="193">
        <v>0.05</v>
      </c>
      <c r="I24" s="61"/>
    </row>
    <row r="25" spans="2:9" ht="13" x14ac:dyDescent="0.15">
      <c r="B25" s="182"/>
      <c r="C25" s="176"/>
      <c r="D25" s="176"/>
      <c r="E25" s="176"/>
      <c r="F25" s="176"/>
      <c r="G25" s="176"/>
      <c r="H25" s="193"/>
      <c r="I25" s="61"/>
    </row>
    <row r="26" spans="2:9" ht="13" x14ac:dyDescent="0.15">
      <c r="B26" s="182" t="s">
        <v>94</v>
      </c>
      <c r="C26" s="176">
        <v>0.08</v>
      </c>
      <c r="D26" s="176">
        <v>7.0000000000000007E-2</v>
      </c>
      <c r="E26" s="176">
        <v>7.0000000000000007E-2</v>
      </c>
      <c r="F26" s="176">
        <v>7.0000000000000007E-2</v>
      </c>
      <c r="G26" s="176">
        <v>7.0000000000000007E-2</v>
      </c>
      <c r="H26" s="193">
        <v>7.0000000000000007E-2</v>
      </c>
      <c r="I26" s="61"/>
    </row>
    <row r="27" spans="2:9" ht="13" x14ac:dyDescent="0.15">
      <c r="B27" s="182"/>
      <c r="C27" s="176"/>
      <c r="D27" s="176"/>
      <c r="E27" s="176"/>
      <c r="F27" s="176"/>
      <c r="G27" s="176"/>
      <c r="H27" s="193"/>
      <c r="I27" s="61"/>
    </row>
    <row r="28" spans="2:9" ht="13" x14ac:dyDescent="0.15">
      <c r="B28" s="182" t="s">
        <v>95</v>
      </c>
      <c r="C28" s="176">
        <v>0.03</v>
      </c>
      <c r="D28" s="176">
        <v>0.03</v>
      </c>
      <c r="E28" s="176">
        <v>0.05</v>
      </c>
      <c r="F28" s="176">
        <v>0.05</v>
      </c>
      <c r="G28" s="176">
        <v>0.05</v>
      </c>
      <c r="H28" s="193">
        <v>0.05</v>
      </c>
      <c r="I28" s="61"/>
    </row>
    <row r="29" spans="2:9" ht="13" x14ac:dyDescent="0.15">
      <c r="B29" s="182"/>
      <c r="C29" s="176"/>
      <c r="D29" s="176"/>
      <c r="E29" s="176"/>
      <c r="F29" s="176"/>
      <c r="G29" s="176"/>
      <c r="H29" s="193"/>
      <c r="I29" s="61"/>
    </row>
    <row r="30" spans="2:9" ht="13" x14ac:dyDescent="0.15">
      <c r="B30" s="182" t="s">
        <v>96</v>
      </c>
      <c r="C30" s="176">
        <v>0</v>
      </c>
      <c r="D30" s="176">
        <v>0</v>
      </c>
      <c r="E30" s="176">
        <v>0.03</v>
      </c>
      <c r="F30" s="176">
        <v>0.03</v>
      </c>
      <c r="G30" s="176">
        <v>0.04</v>
      </c>
      <c r="H30" s="193">
        <v>0.04</v>
      </c>
      <c r="I30" s="61"/>
    </row>
    <row r="31" spans="2:9" ht="14" x14ac:dyDescent="0.15">
      <c r="B31" s="207" t="s">
        <v>97</v>
      </c>
      <c r="C31" s="208">
        <f t="shared" ref="C31:H31" si="0">SUM(C10:C30)</f>
        <v>1.0000000000000002</v>
      </c>
      <c r="D31" s="208">
        <f t="shared" si="0"/>
        <v>1.0000000000000002</v>
      </c>
      <c r="E31" s="208">
        <f t="shared" si="0"/>
        <v>1.0000000000000004</v>
      </c>
      <c r="F31" s="208">
        <f t="shared" si="0"/>
        <v>1.0000000000000004</v>
      </c>
      <c r="G31" s="208">
        <f t="shared" si="0"/>
        <v>1.0000000000000004</v>
      </c>
      <c r="H31" s="209">
        <f t="shared" si="0"/>
        <v>1.0000000000000004</v>
      </c>
      <c r="I31" s="61"/>
    </row>
    <row r="32" spans="2:9" ht="13" x14ac:dyDescent="0.15">
      <c r="B32" s="195"/>
      <c r="C32" s="187"/>
      <c r="D32" s="187"/>
      <c r="E32" s="187"/>
      <c r="F32" s="187"/>
      <c r="G32" s="187"/>
      <c r="H32" s="188"/>
      <c r="I32" s="61"/>
    </row>
    <row r="33" spans="2:9" ht="14" thickBot="1" x14ac:dyDescent="0.2">
      <c r="B33" s="196" t="s">
        <v>98</v>
      </c>
      <c r="C33" s="368"/>
      <c r="D33" s="368"/>
      <c r="E33" s="368" t="s">
        <v>99</v>
      </c>
      <c r="F33" s="368"/>
      <c r="G33" s="368"/>
      <c r="H33" s="369"/>
      <c r="I33" s="61"/>
    </row>
    <row r="34" spans="2:9" ht="17" thickBot="1" x14ac:dyDescent="0.25">
      <c r="B34" s="64"/>
    </row>
    <row r="35" spans="2:9" s="16" customFormat="1" ht="20" x14ac:dyDescent="0.2">
      <c r="B35" s="434" t="s">
        <v>79</v>
      </c>
      <c r="C35" s="435"/>
      <c r="D35" s="435"/>
      <c r="E35" s="435"/>
      <c r="F35" s="435"/>
      <c r="G35" s="435"/>
      <c r="H35" s="436"/>
      <c r="I35" s="49"/>
    </row>
    <row r="36" spans="2:9" s="14" customFormat="1" ht="15" customHeight="1" x14ac:dyDescent="0.2">
      <c r="B36" s="197" t="s">
        <v>100</v>
      </c>
      <c r="C36" s="178"/>
      <c r="D36" s="178"/>
      <c r="E36" s="178"/>
      <c r="F36" s="178"/>
      <c r="G36" s="178"/>
      <c r="H36" s="179"/>
      <c r="I36" s="58"/>
    </row>
    <row r="37" spans="2:9" s="33" customFormat="1" ht="13" x14ac:dyDescent="0.15">
      <c r="B37" s="180" t="s">
        <v>81</v>
      </c>
      <c r="C37" s="59">
        <v>25000</v>
      </c>
      <c r="D37" s="59">
        <v>35000</v>
      </c>
      <c r="E37" s="59">
        <v>45000</v>
      </c>
      <c r="F37" s="59">
        <v>55000</v>
      </c>
      <c r="G37" s="59">
        <v>85000</v>
      </c>
      <c r="H37" s="201">
        <v>125000</v>
      </c>
      <c r="I37" s="58"/>
    </row>
    <row r="38" spans="2:9" s="14" customFormat="1" x14ac:dyDescent="0.2">
      <c r="B38" s="182"/>
      <c r="C38" s="60"/>
      <c r="D38" s="60"/>
      <c r="E38" s="60"/>
      <c r="F38" s="60"/>
      <c r="G38" s="60"/>
      <c r="H38" s="183"/>
      <c r="I38" s="58"/>
    </row>
    <row r="39" spans="2:9" s="1" customFormat="1" ht="14" x14ac:dyDescent="0.15">
      <c r="B39" s="184" t="s">
        <v>82</v>
      </c>
      <c r="C39" s="176">
        <v>0.1</v>
      </c>
      <c r="D39" s="176">
        <v>0.1</v>
      </c>
      <c r="E39" s="176">
        <v>0.1</v>
      </c>
      <c r="F39" s="176">
        <v>0.1</v>
      </c>
      <c r="G39" s="176">
        <v>0.1</v>
      </c>
      <c r="H39" s="193">
        <v>0.1</v>
      </c>
      <c r="I39" s="61"/>
    </row>
    <row r="40" spans="2:9" s="14" customFormat="1" x14ac:dyDescent="0.2">
      <c r="B40" s="184" t="s">
        <v>83</v>
      </c>
      <c r="C40" s="125" t="s">
        <v>31</v>
      </c>
      <c r="D40" s="126" t="s">
        <v>84</v>
      </c>
      <c r="E40" s="127"/>
      <c r="F40" s="128"/>
      <c r="G40" s="129"/>
      <c r="H40" s="202" t="s">
        <v>31</v>
      </c>
      <c r="I40" s="62"/>
    </row>
    <row r="41" spans="2:9" ht="13" x14ac:dyDescent="0.15">
      <c r="B41" s="182"/>
      <c r="C41" s="205"/>
      <c r="D41" s="205"/>
      <c r="E41" s="205"/>
      <c r="F41" s="205"/>
      <c r="G41" s="205"/>
      <c r="H41" s="206"/>
      <c r="I41" s="61"/>
    </row>
    <row r="42" spans="2:9" ht="13" x14ac:dyDescent="0.15">
      <c r="B42" s="431" t="s">
        <v>85</v>
      </c>
      <c r="C42" s="432"/>
      <c r="D42" s="432"/>
      <c r="E42" s="432"/>
      <c r="F42" s="432"/>
      <c r="G42" s="432"/>
      <c r="H42" s="433"/>
      <c r="I42" s="63"/>
    </row>
    <row r="43" spans="2:9" s="1" customFormat="1" ht="14" x14ac:dyDescent="0.15">
      <c r="B43" s="203" t="s">
        <v>86</v>
      </c>
      <c r="C43" s="174">
        <v>0.39</v>
      </c>
      <c r="D43" s="174">
        <v>0.36</v>
      </c>
      <c r="E43" s="174">
        <v>0.32</v>
      </c>
      <c r="F43" s="174">
        <v>0.3</v>
      </c>
      <c r="G43" s="174">
        <v>0.3</v>
      </c>
      <c r="H43" s="190">
        <v>0.28999999999999998</v>
      </c>
      <c r="I43" s="61"/>
    </row>
    <row r="44" spans="2:9" s="14" customFormat="1" x14ac:dyDescent="0.2">
      <c r="B44" s="191"/>
      <c r="C44" s="175"/>
      <c r="D44" s="175"/>
      <c r="E44" s="175"/>
      <c r="F44" s="175"/>
      <c r="G44" s="175"/>
      <c r="H44" s="192"/>
      <c r="I44" s="62"/>
    </row>
    <row r="45" spans="2:9" ht="13" x14ac:dyDescent="0.15">
      <c r="B45" s="191" t="s">
        <v>87</v>
      </c>
      <c r="C45" s="176">
        <v>0.15</v>
      </c>
      <c r="D45" s="176">
        <v>0.12</v>
      </c>
      <c r="E45" s="176">
        <v>0.13</v>
      </c>
      <c r="F45" s="176">
        <v>0.12</v>
      </c>
      <c r="G45" s="176">
        <v>0.11</v>
      </c>
      <c r="H45" s="193">
        <v>0.11</v>
      </c>
      <c r="I45" s="61"/>
    </row>
    <row r="46" spans="2:9" ht="13" x14ac:dyDescent="0.15">
      <c r="B46" s="191"/>
      <c r="C46" s="176"/>
      <c r="D46" s="176"/>
      <c r="E46" s="176"/>
      <c r="F46" s="176"/>
      <c r="G46" s="176"/>
      <c r="H46" s="193"/>
      <c r="I46" s="61"/>
    </row>
    <row r="47" spans="2:9" ht="13" x14ac:dyDescent="0.15">
      <c r="B47" s="191" t="s">
        <v>88</v>
      </c>
      <c r="C47" s="176">
        <v>0.15</v>
      </c>
      <c r="D47" s="176">
        <v>0.12</v>
      </c>
      <c r="E47" s="176">
        <v>0.13</v>
      </c>
      <c r="F47" s="176">
        <v>0.14000000000000001</v>
      </c>
      <c r="G47" s="176">
        <v>0.13</v>
      </c>
      <c r="H47" s="193">
        <v>0.13</v>
      </c>
      <c r="I47" s="61"/>
    </row>
    <row r="48" spans="2:9" ht="13" x14ac:dyDescent="0.15">
      <c r="B48" s="191"/>
      <c r="C48" s="176"/>
      <c r="D48" s="176"/>
      <c r="E48" s="176"/>
      <c r="F48" s="176"/>
      <c r="G48" s="176"/>
      <c r="H48" s="193"/>
      <c r="I48" s="61"/>
    </row>
    <row r="49" spans="2:9" ht="13" x14ac:dyDescent="0.15">
      <c r="B49" s="191" t="s">
        <v>89</v>
      </c>
      <c r="C49" s="176">
        <v>0.05</v>
      </c>
      <c r="D49" s="176">
        <v>0.05</v>
      </c>
      <c r="E49" s="176">
        <v>0.05</v>
      </c>
      <c r="F49" s="176">
        <v>0.05</v>
      </c>
      <c r="G49" s="176">
        <v>0.05</v>
      </c>
      <c r="H49" s="193">
        <v>0.05</v>
      </c>
      <c r="I49" s="61"/>
    </row>
    <row r="50" spans="2:9" ht="13" x14ac:dyDescent="0.15">
      <c r="B50" s="191"/>
      <c r="C50" s="176"/>
      <c r="D50" s="176"/>
      <c r="E50" s="176"/>
      <c r="F50" s="176"/>
      <c r="G50" s="176"/>
      <c r="H50" s="193"/>
      <c r="I50" s="61"/>
    </row>
    <row r="51" spans="2:9" s="1" customFormat="1" ht="14.75" customHeight="1" x14ac:dyDescent="0.15">
      <c r="B51" s="194" t="s">
        <v>90</v>
      </c>
      <c r="C51" s="176">
        <v>0.05</v>
      </c>
      <c r="D51" s="176">
        <v>0.05</v>
      </c>
      <c r="E51" s="176">
        <v>0.05</v>
      </c>
      <c r="F51" s="176">
        <v>0.05</v>
      </c>
      <c r="G51" s="176">
        <v>0.05</v>
      </c>
      <c r="H51" s="193">
        <v>0.05</v>
      </c>
      <c r="I51" s="61"/>
    </row>
    <row r="52" spans="2:9" s="1" customFormat="1" ht="14.75" customHeight="1" x14ac:dyDescent="0.15">
      <c r="B52" s="194"/>
      <c r="C52" s="176"/>
      <c r="D52" s="176"/>
      <c r="E52" s="176"/>
      <c r="F52" s="176"/>
      <c r="G52" s="176"/>
      <c r="H52" s="193"/>
      <c r="I52" s="61"/>
    </row>
    <row r="53" spans="2:9" ht="13" x14ac:dyDescent="0.15">
      <c r="B53" s="191" t="s">
        <v>91</v>
      </c>
      <c r="C53" s="176">
        <v>0.03</v>
      </c>
      <c r="D53" s="176">
        <v>0.05</v>
      </c>
      <c r="E53" s="176">
        <v>0.05</v>
      </c>
      <c r="F53" s="176">
        <v>7.0000000000000007E-2</v>
      </c>
      <c r="G53" s="176">
        <v>7.0000000000000007E-2</v>
      </c>
      <c r="H53" s="193">
        <v>0.08</v>
      </c>
      <c r="I53" s="61"/>
    </row>
    <row r="54" spans="2:9" ht="13" x14ac:dyDescent="0.15">
      <c r="B54" s="191"/>
      <c r="C54" s="176"/>
      <c r="D54" s="176"/>
      <c r="E54" s="176"/>
      <c r="F54" s="176"/>
      <c r="G54" s="176"/>
      <c r="H54" s="193"/>
      <c r="I54" s="61"/>
    </row>
    <row r="55" spans="2:9" ht="13" x14ac:dyDescent="0.15">
      <c r="B55" s="191" t="s">
        <v>92</v>
      </c>
      <c r="C55" s="176">
        <v>0.04</v>
      </c>
      <c r="D55" s="176">
        <v>0.05</v>
      </c>
      <c r="E55" s="176">
        <v>0.05</v>
      </c>
      <c r="F55" s="176">
        <v>0.06</v>
      </c>
      <c r="G55" s="176">
        <v>7.0000000000000007E-2</v>
      </c>
      <c r="H55" s="193">
        <v>7.0000000000000007E-2</v>
      </c>
      <c r="I55" s="61"/>
    </row>
    <row r="56" spans="2:9" ht="13" x14ac:dyDescent="0.15">
      <c r="B56" s="182"/>
      <c r="C56" s="176"/>
      <c r="D56" s="176"/>
      <c r="E56" s="176"/>
      <c r="F56" s="176"/>
      <c r="G56" s="176"/>
      <c r="H56" s="193"/>
      <c r="I56" s="61"/>
    </row>
    <row r="57" spans="2:9" ht="13" x14ac:dyDescent="0.15">
      <c r="B57" s="182" t="s">
        <v>93</v>
      </c>
      <c r="C57" s="176">
        <v>0.05</v>
      </c>
      <c r="D57" s="176">
        <v>0.05</v>
      </c>
      <c r="E57" s="176">
        <v>0.05</v>
      </c>
      <c r="F57" s="176">
        <v>0.05</v>
      </c>
      <c r="G57" s="176">
        <v>0.05</v>
      </c>
      <c r="H57" s="193">
        <v>0.05</v>
      </c>
      <c r="I57" s="61"/>
    </row>
    <row r="58" spans="2:9" ht="13" x14ac:dyDescent="0.15">
      <c r="B58" s="182"/>
      <c r="C58" s="176"/>
      <c r="D58" s="176"/>
      <c r="E58" s="176"/>
      <c r="F58" s="176"/>
      <c r="G58" s="176"/>
      <c r="H58" s="193"/>
      <c r="I58" s="61"/>
    </row>
    <row r="59" spans="2:9" ht="13" x14ac:dyDescent="0.15">
      <c r="B59" s="182" t="s">
        <v>94</v>
      </c>
      <c r="C59" s="176">
        <v>0.05</v>
      </c>
      <c r="D59" s="176">
        <v>0.06</v>
      </c>
      <c r="E59" s="176">
        <v>0.06</v>
      </c>
      <c r="F59" s="176">
        <v>0.05</v>
      </c>
      <c r="G59" s="176">
        <v>0.05</v>
      </c>
      <c r="H59" s="193">
        <v>0.05</v>
      </c>
      <c r="I59" s="61"/>
    </row>
    <row r="60" spans="2:9" ht="13" x14ac:dyDescent="0.15">
      <c r="B60" s="182"/>
      <c r="C60" s="176"/>
      <c r="D60" s="176"/>
      <c r="E60" s="176"/>
      <c r="F60" s="176"/>
      <c r="G60" s="176"/>
      <c r="H60" s="193"/>
      <c r="I60" s="61"/>
    </row>
    <row r="61" spans="2:9" ht="13" x14ac:dyDescent="0.15">
      <c r="B61" s="182" t="s">
        <v>95</v>
      </c>
      <c r="C61" s="176">
        <v>0.04</v>
      </c>
      <c r="D61" s="176">
        <v>0.04</v>
      </c>
      <c r="E61" s="176">
        <v>0.06</v>
      </c>
      <c r="F61" s="176">
        <v>0.06</v>
      </c>
      <c r="G61" s="176">
        <v>7.0000000000000007E-2</v>
      </c>
      <c r="H61" s="193">
        <v>7.0000000000000007E-2</v>
      </c>
      <c r="I61" s="61"/>
    </row>
    <row r="62" spans="2:9" ht="13" x14ac:dyDescent="0.15">
      <c r="B62" s="182"/>
      <c r="C62" s="176"/>
      <c r="D62" s="176"/>
      <c r="E62" s="176"/>
      <c r="F62" s="176"/>
      <c r="G62" s="176"/>
      <c r="H62" s="193"/>
      <c r="I62" s="61"/>
    </row>
    <row r="63" spans="2:9" ht="13" x14ac:dyDescent="0.15">
      <c r="B63" s="182" t="s">
        <v>101</v>
      </c>
      <c r="C63" s="176">
        <v>0</v>
      </c>
      <c r="D63" s="176">
        <v>0.05</v>
      </c>
      <c r="E63" s="176">
        <v>0.05</v>
      </c>
      <c r="F63" s="176">
        <v>0.05</v>
      </c>
      <c r="G63" s="176">
        <v>0.05</v>
      </c>
      <c r="H63" s="193">
        <v>0.05</v>
      </c>
      <c r="I63" s="61"/>
    </row>
    <row r="64" spans="2:9" ht="14" x14ac:dyDescent="0.15">
      <c r="B64" s="207" t="s">
        <v>97</v>
      </c>
      <c r="C64" s="208">
        <f t="shared" ref="C64:H64" si="1">SUM(C43:C63)</f>
        <v>1.0000000000000002</v>
      </c>
      <c r="D64" s="208">
        <f t="shared" si="1"/>
        <v>1.0000000000000002</v>
      </c>
      <c r="E64" s="208">
        <f t="shared" si="1"/>
        <v>1.0000000000000004</v>
      </c>
      <c r="F64" s="208">
        <f t="shared" si="1"/>
        <v>1.0000000000000004</v>
      </c>
      <c r="G64" s="208">
        <f t="shared" si="1"/>
        <v>1.0000000000000004</v>
      </c>
      <c r="H64" s="209">
        <f t="shared" si="1"/>
        <v>1.0000000000000002</v>
      </c>
      <c r="I64" s="61"/>
    </row>
    <row r="65" spans="2:9" ht="13" x14ac:dyDescent="0.15">
      <c r="B65" s="195"/>
      <c r="C65" s="187"/>
      <c r="D65" s="187"/>
      <c r="E65" s="187"/>
      <c r="F65" s="187"/>
      <c r="G65" s="187"/>
      <c r="H65" s="188"/>
      <c r="I65" s="61"/>
    </row>
    <row r="66" spans="2:9" ht="14" thickBot="1" x14ac:dyDescent="0.2">
      <c r="B66" s="196" t="s">
        <v>98</v>
      </c>
      <c r="C66" s="437" t="s">
        <v>99</v>
      </c>
      <c r="D66" s="437"/>
      <c r="E66" s="437"/>
      <c r="F66" s="437"/>
      <c r="G66" s="437"/>
      <c r="H66" s="438"/>
      <c r="I66" s="61"/>
    </row>
    <row r="67" spans="2:9" ht="17" thickBot="1" x14ac:dyDescent="0.25">
      <c r="B67" s="64"/>
    </row>
    <row r="68" spans="2:9" s="16" customFormat="1" ht="20" x14ac:dyDescent="0.2">
      <c r="B68" s="434" t="s">
        <v>79</v>
      </c>
      <c r="C68" s="435"/>
      <c r="D68" s="435"/>
      <c r="E68" s="435"/>
      <c r="F68" s="435"/>
      <c r="G68" s="435"/>
      <c r="H68" s="436"/>
      <c r="I68" s="49"/>
    </row>
    <row r="69" spans="2:9" s="14" customFormat="1" ht="15" customHeight="1" x14ac:dyDescent="0.2">
      <c r="B69" s="197" t="s">
        <v>102</v>
      </c>
      <c r="C69" s="178"/>
      <c r="D69" s="178"/>
      <c r="E69" s="178"/>
      <c r="F69" s="178"/>
      <c r="G69" s="178"/>
      <c r="H69" s="179"/>
      <c r="I69" s="58"/>
    </row>
    <row r="70" spans="2:9" s="33" customFormat="1" ht="13" x14ac:dyDescent="0.15">
      <c r="B70" s="180" t="s">
        <v>81</v>
      </c>
      <c r="C70" s="59">
        <v>25000</v>
      </c>
      <c r="D70" s="59">
        <v>35000</v>
      </c>
      <c r="E70" s="59">
        <v>45000</v>
      </c>
      <c r="F70" s="59">
        <v>55000</v>
      </c>
      <c r="G70" s="59">
        <v>85000</v>
      </c>
      <c r="H70" s="201">
        <v>125000</v>
      </c>
      <c r="I70" s="58"/>
    </row>
    <row r="71" spans="2:9" s="14" customFormat="1" x14ac:dyDescent="0.2">
      <c r="B71" s="182"/>
      <c r="C71" s="60"/>
      <c r="D71" s="60"/>
      <c r="E71" s="60"/>
      <c r="F71" s="60"/>
      <c r="G71" s="60"/>
      <c r="H71" s="183"/>
      <c r="I71" s="58"/>
    </row>
    <row r="72" spans="2:9" s="1" customFormat="1" ht="14" x14ac:dyDescent="0.15">
      <c r="B72" s="184" t="s">
        <v>82</v>
      </c>
      <c r="C72" s="176">
        <v>0.1</v>
      </c>
      <c r="D72" s="176">
        <v>0.1</v>
      </c>
      <c r="E72" s="176">
        <v>0.1</v>
      </c>
      <c r="F72" s="176">
        <v>0.1</v>
      </c>
      <c r="G72" s="176">
        <v>0.1</v>
      </c>
      <c r="H72" s="193">
        <v>0.1</v>
      </c>
      <c r="I72" s="61"/>
    </row>
    <row r="73" spans="2:9" s="14" customFormat="1" x14ac:dyDescent="0.2">
      <c r="B73" s="184" t="s">
        <v>83</v>
      </c>
      <c r="C73" s="125" t="s">
        <v>31</v>
      </c>
      <c r="D73" s="126" t="s">
        <v>84</v>
      </c>
      <c r="E73" s="127"/>
      <c r="F73" s="128"/>
      <c r="G73" s="129"/>
      <c r="H73" s="202" t="s">
        <v>31</v>
      </c>
      <c r="I73" s="62"/>
    </row>
    <row r="74" spans="2:9" ht="13" x14ac:dyDescent="0.15">
      <c r="B74" s="182"/>
      <c r="C74" s="187"/>
      <c r="D74" s="187"/>
      <c r="E74" s="187"/>
      <c r="F74" s="187"/>
      <c r="G74" s="187"/>
      <c r="H74" s="188"/>
      <c r="I74" s="61"/>
    </row>
    <row r="75" spans="2:9" ht="13" x14ac:dyDescent="0.15">
      <c r="B75" s="431" t="s">
        <v>85</v>
      </c>
      <c r="C75" s="432"/>
      <c r="D75" s="432"/>
      <c r="E75" s="432"/>
      <c r="F75" s="432"/>
      <c r="G75" s="432"/>
      <c r="H75" s="433"/>
      <c r="I75" s="63"/>
    </row>
    <row r="76" spans="2:9" s="1" customFormat="1" ht="14" x14ac:dyDescent="0.15">
      <c r="B76" s="203" t="s">
        <v>86</v>
      </c>
      <c r="C76" s="174">
        <v>0.4</v>
      </c>
      <c r="D76" s="174">
        <v>0.36</v>
      </c>
      <c r="E76" s="174">
        <v>0.34</v>
      </c>
      <c r="F76" s="174">
        <v>0.32</v>
      </c>
      <c r="G76" s="174">
        <v>0.31</v>
      </c>
      <c r="H76" s="190">
        <v>0.3</v>
      </c>
      <c r="I76" s="61"/>
    </row>
    <row r="77" spans="2:9" s="14" customFormat="1" x14ac:dyDescent="0.2">
      <c r="B77" s="191"/>
      <c r="C77" s="175"/>
      <c r="D77" s="175"/>
      <c r="E77" s="175"/>
      <c r="F77" s="175"/>
      <c r="G77" s="175"/>
      <c r="H77" s="192"/>
      <c r="I77" s="62"/>
    </row>
    <row r="78" spans="2:9" ht="13" x14ac:dyDescent="0.15">
      <c r="B78" s="191" t="s">
        <v>87</v>
      </c>
      <c r="C78" s="176">
        <v>0.15</v>
      </c>
      <c r="D78" s="176">
        <v>0.14000000000000001</v>
      </c>
      <c r="E78" s="176">
        <v>0.13</v>
      </c>
      <c r="F78" s="176">
        <v>0.12</v>
      </c>
      <c r="G78" s="176">
        <v>0.11</v>
      </c>
      <c r="H78" s="193">
        <v>0.11</v>
      </c>
      <c r="I78" s="61"/>
    </row>
    <row r="79" spans="2:9" ht="13" x14ac:dyDescent="0.15">
      <c r="B79" s="191"/>
      <c r="C79" s="176"/>
      <c r="D79" s="176"/>
      <c r="E79" s="176"/>
      <c r="F79" s="176"/>
      <c r="G79" s="176"/>
      <c r="H79" s="193"/>
      <c r="I79" s="61"/>
    </row>
    <row r="80" spans="2:9" ht="13" x14ac:dyDescent="0.15">
      <c r="B80" s="191" t="s">
        <v>88</v>
      </c>
      <c r="C80" s="176">
        <v>0.15</v>
      </c>
      <c r="D80" s="176">
        <v>0.14000000000000001</v>
      </c>
      <c r="E80" s="176">
        <v>0.14000000000000001</v>
      </c>
      <c r="F80" s="176">
        <v>0.13</v>
      </c>
      <c r="G80" s="176">
        <v>0.13</v>
      </c>
      <c r="H80" s="193">
        <v>0.13</v>
      </c>
      <c r="I80" s="61"/>
    </row>
    <row r="81" spans="2:9" ht="13" x14ac:dyDescent="0.15">
      <c r="B81" s="191"/>
      <c r="C81" s="176"/>
      <c r="D81" s="176"/>
      <c r="E81" s="176"/>
      <c r="F81" s="176"/>
      <c r="G81" s="176"/>
      <c r="H81" s="193"/>
      <c r="I81" s="61"/>
    </row>
    <row r="82" spans="2:9" ht="13" x14ac:dyDescent="0.15">
      <c r="B82" s="191" t="s">
        <v>89</v>
      </c>
      <c r="C82" s="176">
        <v>0.05</v>
      </c>
      <c r="D82" s="176">
        <v>0.05</v>
      </c>
      <c r="E82" s="176">
        <v>0.05</v>
      </c>
      <c r="F82" s="176">
        <v>0.05</v>
      </c>
      <c r="G82" s="176">
        <v>0.05</v>
      </c>
      <c r="H82" s="193">
        <v>0.05</v>
      </c>
      <c r="I82" s="61"/>
    </row>
    <row r="83" spans="2:9" ht="13" x14ac:dyDescent="0.15">
      <c r="B83" s="191"/>
      <c r="C83" s="176"/>
      <c r="D83" s="176"/>
      <c r="E83" s="176"/>
      <c r="F83" s="176"/>
      <c r="G83" s="176"/>
      <c r="H83" s="193"/>
      <c r="I83" s="61"/>
    </row>
    <row r="84" spans="2:9" s="1" customFormat="1" ht="14.75" customHeight="1" x14ac:dyDescent="0.15">
      <c r="B84" s="194" t="s">
        <v>90</v>
      </c>
      <c r="C84" s="176">
        <v>0.05</v>
      </c>
      <c r="D84" s="176">
        <v>0.05</v>
      </c>
      <c r="E84" s="176">
        <v>0.05</v>
      </c>
      <c r="F84" s="176">
        <v>0.05</v>
      </c>
      <c r="G84" s="176">
        <v>0.05</v>
      </c>
      <c r="H84" s="193">
        <v>0.05</v>
      </c>
      <c r="I84" s="61"/>
    </row>
    <row r="85" spans="2:9" s="1" customFormat="1" ht="14.75" customHeight="1" x14ac:dyDescent="0.15">
      <c r="B85" s="194"/>
      <c r="C85" s="176"/>
      <c r="D85" s="176"/>
      <c r="E85" s="176"/>
      <c r="F85" s="176"/>
      <c r="G85" s="176"/>
      <c r="H85" s="193"/>
      <c r="I85" s="61"/>
    </row>
    <row r="86" spans="2:9" ht="13" x14ac:dyDescent="0.15">
      <c r="B86" s="191" t="s">
        <v>91</v>
      </c>
      <c r="C86" s="176">
        <v>0.03</v>
      </c>
      <c r="D86" s="176">
        <v>0.04</v>
      </c>
      <c r="E86" s="176">
        <v>0.04</v>
      </c>
      <c r="F86" s="176">
        <v>0.05</v>
      </c>
      <c r="G86" s="176">
        <v>7.0000000000000007E-2</v>
      </c>
      <c r="H86" s="193">
        <v>7.0000000000000007E-2</v>
      </c>
      <c r="I86" s="61"/>
    </row>
    <row r="87" spans="2:9" ht="13" x14ac:dyDescent="0.15">
      <c r="B87" s="191"/>
      <c r="C87" s="176"/>
      <c r="D87" s="176"/>
      <c r="E87" s="176"/>
      <c r="F87" s="176"/>
      <c r="G87" s="176"/>
      <c r="H87" s="193"/>
      <c r="I87" s="61"/>
    </row>
    <row r="88" spans="2:9" ht="13" x14ac:dyDescent="0.15">
      <c r="B88" s="191" t="s">
        <v>92</v>
      </c>
      <c r="C88" s="176">
        <v>0.04</v>
      </c>
      <c r="D88" s="176">
        <v>0.04</v>
      </c>
      <c r="E88" s="176">
        <v>0.05</v>
      </c>
      <c r="F88" s="176">
        <v>0.06</v>
      </c>
      <c r="G88" s="176">
        <v>0.06</v>
      </c>
      <c r="H88" s="193">
        <v>7.0000000000000007E-2</v>
      </c>
      <c r="I88" s="61"/>
    </row>
    <row r="89" spans="2:9" ht="13" x14ac:dyDescent="0.15">
      <c r="B89" s="182"/>
      <c r="C89" s="176"/>
      <c r="D89" s="176"/>
      <c r="E89" s="176"/>
      <c r="F89" s="176"/>
      <c r="G89" s="176"/>
      <c r="H89" s="193"/>
      <c r="I89" s="61"/>
    </row>
    <row r="90" spans="2:9" ht="13" x14ac:dyDescent="0.15">
      <c r="B90" s="182" t="s">
        <v>93</v>
      </c>
      <c r="C90" s="176">
        <v>0.04</v>
      </c>
      <c r="D90" s="176">
        <v>0.04</v>
      </c>
      <c r="E90" s="176">
        <v>0.04</v>
      </c>
      <c r="F90" s="176">
        <v>0.05</v>
      </c>
      <c r="G90" s="176">
        <v>0.05</v>
      </c>
      <c r="H90" s="193">
        <v>0.05</v>
      </c>
      <c r="I90" s="61"/>
    </row>
    <row r="91" spans="2:9" ht="13" x14ac:dyDescent="0.15">
      <c r="B91" s="182"/>
      <c r="C91" s="176"/>
      <c r="D91" s="176"/>
      <c r="E91" s="176"/>
      <c r="F91" s="176"/>
      <c r="G91" s="176"/>
      <c r="H91" s="193"/>
      <c r="I91" s="61"/>
    </row>
    <row r="92" spans="2:9" ht="13" x14ac:dyDescent="0.15">
      <c r="B92" s="182" t="s">
        <v>94</v>
      </c>
      <c r="C92" s="176">
        <v>0.06</v>
      </c>
      <c r="D92" s="176">
        <v>0.06</v>
      </c>
      <c r="E92" s="176">
        <v>0.06</v>
      </c>
      <c r="F92" s="176">
        <v>0.06</v>
      </c>
      <c r="G92" s="176">
        <v>0.05</v>
      </c>
      <c r="H92" s="193">
        <v>0.05</v>
      </c>
      <c r="I92" s="61"/>
    </row>
    <row r="93" spans="2:9" ht="13" x14ac:dyDescent="0.15">
      <c r="B93" s="182"/>
      <c r="C93" s="176"/>
      <c r="D93" s="176"/>
      <c r="E93" s="176"/>
      <c r="F93" s="176"/>
      <c r="G93" s="176"/>
      <c r="H93" s="193"/>
      <c r="I93" s="61"/>
    </row>
    <row r="94" spans="2:9" ht="13" x14ac:dyDescent="0.15">
      <c r="B94" s="182" t="s">
        <v>95</v>
      </c>
      <c r="C94" s="176">
        <v>0.03</v>
      </c>
      <c r="D94" s="176">
        <v>0.04</v>
      </c>
      <c r="E94" s="176">
        <v>0.05</v>
      </c>
      <c r="F94" s="176">
        <v>0.06</v>
      </c>
      <c r="G94" s="176">
        <v>7.0000000000000007E-2</v>
      </c>
      <c r="H94" s="193">
        <v>7.0000000000000007E-2</v>
      </c>
      <c r="I94" s="61"/>
    </row>
    <row r="95" spans="2:9" ht="13" x14ac:dyDescent="0.15">
      <c r="B95" s="182"/>
      <c r="C95" s="176"/>
      <c r="D95" s="176"/>
      <c r="E95" s="176"/>
      <c r="F95" s="176"/>
      <c r="G95" s="176"/>
      <c r="H95" s="193"/>
      <c r="I95" s="61"/>
    </row>
    <row r="96" spans="2:9" ht="13" x14ac:dyDescent="0.15">
      <c r="B96" s="182" t="s">
        <v>96</v>
      </c>
      <c r="C96" s="176">
        <v>0</v>
      </c>
      <c r="D96" s="176">
        <v>0.04</v>
      </c>
      <c r="E96" s="176">
        <v>0.05</v>
      </c>
      <c r="F96" s="176">
        <v>0.05</v>
      </c>
      <c r="G96" s="176">
        <v>0.05</v>
      </c>
      <c r="H96" s="193">
        <v>0.05</v>
      </c>
      <c r="I96" s="61"/>
    </row>
    <row r="97" spans="2:9" ht="14" x14ac:dyDescent="0.15">
      <c r="B97" s="207" t="s">
        <v>97</v>
      </c>
      <c r="C97" s="208">
        <f t="shared" ref="C97:H97" si="2">SUM(C76:C96)</f>
        <v>1.0000000000000002</v>
      </c>
      <c r="D97" s="208">
        <f t="shared" si="2"/>
        <v>1.0000000000000002</v>
      </c>
      <c r="E97" s="208">
        <f t="shared" si="2"/>
        <v>1.0000000000000004</v>
      </c>
      <c r="F97" s="208">
        <f t="shared" si="2"/>
        <v>1.0000000000000004</v>
      </c>
      <c r="G97" s="208">
        <f t="shared" si="2"/>
        <v>1.0000000000000004</v>
      </c>
      <c r="H97" s="209">
        <f t="shared" si="2"/>
        <v>1.0000000000000004</v>
      </c>
      <c r="I97" s="61"/>
    </row>
    <row r="98" spans="2:9" ht="13" x14ac:dyDescent="0.15">
      <c r="B98" s="195"/>
      <c r="C98" s="187"/>
      <c r="D98" s="187"/>
      <c r="E98" s="187"/>
      <c r="F98" s="187"/>
      <c r="G98" s="187"/>
      <c r="H98" s="188"/>
      <c r="I98" s="61"/>
    </row>
    <row r="99" spans="2:9" ht="14" thickBot="1" x14ac:dyDescent="0.2">
      <c r="B99" s="196" t="s">
        <v>98</v>
      </c>
      <c r="C99" s="437" t="s">
        <v>99</v>
      </c>
      <c r="D99" s="437"/>
      <c r="E99" s="437"/>
      <c r="F99" s="437"/>
      <c r="G99" s="437"/>
      <c r="H99" s="438"/>
      <c r="I99" s="61"/>
    </row>
    <row r="100" spans="2:9" ht="17" thickBot="1" x14ac:dyDescent="0.25">
      <c r="B100" s="64"/>
    </row>
    <row r="101" spans="2:9" s="16" customFormat="1" ht="20" x14ac:dyDescent="0.2">
      <c r="B101" s="434" t="s">
        <v>103</v>
      </c>
      <c r="C101" s="435"/>
      <c r="D101" s="435"/>
      <c r="E101" s="435"/>
      <c r="F101" s="435"/>
      <c r="G101" s="435"/>
      <c r="H101" s="436"/>
      <c r="I101" s="49"/>
    </row>
    <row r="102" spans="2:9" s="14" customFormat="1" ht="15" customHeight="1" x14ac:dyDescent="0.2">
      <c r="B102" s="197" t="s">
        <v>104</v>
      </c>
      <c r="C102" s="178"/>
      <c r="D102" s="178"/>
      <c r="E102" s="178"/>
      <c r="F102" s="178"/>
      <c r="G102" s="178"/>
      <c r="H102" s="179"/>
      <c r="I102" s="58"/>
    </row>
    <row r="103" spans="2:9" s="33" customFormat="1" ht="13" x14ac:dyDescent="0.15">
      <c r="B103" s="180" t="s">
        <v>81</v>
      </c>
      <c r="C103" s="59">
        <v>25000</v>
      </c>
      <c r="D103" s="59">
        <v>35000</v>
      </c>
      <c r="E103" s="59">
        <v>45000</v>
      </c>
      <c r="F103" s="59">
        <v>55000</v>
      </c>
      <c r="G103" s="59">
        <v>85000</v>
      </c>
      <c r="H103" s="201">
        <v>125000</v>
      </c>
      <c r="I103" s="58"/>
    </row>
    <row r="104" spans="2:9" s="14" customFormat="1" x14ac:dyDescent="0.2">
      <c r="B104" s="182"/>
      <c r="C104" s="60"/>
      <c r="D104" s="60"/>
      <c r="E104" s="60"/>
      <c r="F104" s="60"/>
      <c r="G104" s="60"/>
      <c r="H104" s="183"/>
      <c r="I104" s="58"/>
    </row>
    <row r="105" spans="2:9" s="1" customFormat="1" ht="14" x14ac:dyDescent="0.15">
      <c r="B105" s="184" t="s">
        <v>82</v>
      </c>
      <c r="C105" s="176">
        <v>0.1</v>
      </c>
      <c r="D105" s="176">
        <v>0.1</v>
      </c>
      <c r="E105" s="176">
        <v>0.1</v>
      </c>
      <c r="F105" s="176">
        <v>0.1</v>
      </c>
      <c r="G105" s="176">
        <v>0.1</v>
      </c>
      <c r="H105" s="193">
        <v>0.1</v>
      </c>
      <c r="I105" s="61"/>
    </row>
    <row r="106" spans="2:9" s="14" customFormat="1" x14ac:dyDescent="0.2">
      <c r="B106" s="184" t="s">
        <v>83</v>
      </c>
      <c r="C106" s="125" t="s">
        <v>31</v>
      </c>
      <c r="D106" s="126" t="s">
        <v>84</v>
      </c>
      <c r="E106" s="127"/>
      <c r="F106" s="128"/>
      <c r="G106" s="129"/>
      <c r="H106" s="202" t="s">
        <v>31</v>
      </c>
      <c r="I106" s="62"/>
    </row>
    <row r="107" spans="2:9" ht="13" x14ac:dyDescent="0.15">
      <c r="B107" s="182"/>
      <c r="C107" s="187"/>
      <c r="D107" s="187"/>
      <c r="E107" s="187"/>
      <c r="F107" s="187"/>
      <c r="G107" s="187"/>
      <c r="H107" s="188"/>
      <c r="I107" s="61"/>
    </row>
    <row r="108" spans="2:9" ht="13" x14ac:dyDescent="0.15">
      <c r="B108" s="431" t="s">
        <v>85</v>
      </c>
      <c r="C108" s="432"/>
      <c r="D108" s="432"/>
      <c r="E108" s="432"/>
      <c r="F108" s="432"/>
      <c r="G108" s="432"/>
      <c r="H108" s="433"/>
      <c r="I108" s="63"/>
    </row>
    <row r="109" spans="2:9" s="1" customFormat="1" ht="14" x14ac:dyDescent="0.15">
      <c r="B109" s="203" t="s">
        <v>86</v>
      </c>
      <c r="C109" s="174">
        <v>0.4</v>
      </c>
      <c r="D109" s="174">
        <v>0.39</v>
      </c>
      <c r="E109" s="174">
        <v>0.39</v>
      </c>
      <c r="F109" s="174">
        <v>0.36</v>
      </c>
      <c r="G109" s="174">
        <v>0.34</v>
      </c>
      <c r="H109" s="190">
        <v>0.3</v>
      </c>
      <c r="I109" s="61"/>
    </row>
    <row r="110" spans="2:9" s="14" customFormat="1" x14ac:dyDescent="0.2">
      <c r="B110" s="191"/>
      <c r="C110" s="175"/>
      <c r="D110" s="175"/>
      <c r="E110" s="175"/>
      <c r="F110" s="175"/>
      <c r="G110" s="175"/>
      <c r="H110" s="192"/>
      <c r="I110" s="62"/>
    </row>
    <row r="111" spans="2:9" ht="13" x14ac:dyDescent="0.15">
      <c r="B111" s="191" t="s">
        <v>87</v>
      </c>
      <c r="C111" s="176">
        <v>0.15</v>
      </c>
      <c r="D111" s="176">
        <v>0.14000000000000001</v>
      </c>
      <c r="E111" s="176">
        <v>0.14000000000000001</v>
      </c>
      <c r="F111" s="176">
        <v>0.13</v>
      </c>
      <c r="G111" s="176">
        <v>0.13</v>
      </c>
      <c r="H111" s="193">
        <v>0.12</v>
      </c>
      <c r="I111" s="61"/>
    </row>
    <row r="112" spans="2:9" ht="13" x14ac:dyDescent="0.15">
      <c r="B112" s="191"/>
      <c r="C112" s="176"/>
      <c r="D112" s="176"/>
      <c r="E112" s="176"/>
      <c r="F112" s="176"/>
      <c r="G112" s="176"/>
      <c r="H112" s="193"/>
      <c r="I112" s="61"/>
    </row>
    <row r="113" spans="2:9" ht="13" x14ac:dyDescent="0.15">
      <c r="B113" s="191" t="s">
        <v>88</v>
      </c>
      <c r="C113" s="176">
        <v>0.15</v>
      </c>
      <c r="D113" s="176">
        <v>0.14000000000000001</v>
      </c>
      <c r="E113" s="176">
        <v>0.14000000000000001</v>
      </c>
      <c r="F113" s="176">
        <v>0.13</v>
      </c>
      <c r="G113" s="176">
        <v>0.13</v>
      </c>
      <c r="H113" s="193">
        <v>0.12</v>
      </c>
      <c r="I113" s="61"/>
    </row>
    <row r="114" spans="2:9" ht="13" x14ac:dyDescent="0.15">
      <c r="B114" s="191"/>
      <c r="C114" s="176"/>
      <c r="D114" s="176"/>
      <c r="E114" s="176"/>
      <c r="F114" s="176"/>
      <c r="G114" s="176"/>
      <c r="H114" s="193"/>
      <c r="I114" s="61"/>
    </row>
    <row r="115" spans="2:9" ht="13" x14ac:dyDescent="0.15">
      <c r="B115" s="191" t="s">
        <v>89</v>
      </c>
      <c r="C115" s="176">
        <v>0.03</v>
      </c>
      <c r="D115" s="176">
        <v>0.03</v>
      </c>
      <c r="E115" s="176">
        <v>0.04</v>
      </c>
      <c r="F115" s="176">
        <v>0.04</v>
      </c>
      <c r="G115" s="176">
        <v>0.05</v>
      </c>
      <c r="H115" s="193">
        <v>0.05</v>
      </c>
      <c r="I115" s="61"/>
    </row>
    <row r="116" spans="2:9" ht="13" x14ac:dyDescent="0.15">
      <c r="B116" s="191"/>
      <c r="C116" s="176"/>
      <c r="D116" s="176"/>
      <c r="E116" s="176"/>
      <c r="F116" s="176"/>
      <c r="G116" s="176"/>
      <c r="H116" s="193"/>
      <c r="I116" s="61"/>
    </row>
    <row r="117" spans="2:9" s="1" customFormat="1" ht="14.75" customHeight="1" x14ac:dyDescent="0.15">
      <c r="B117" s="194" t="s">
        <v>90</v>
      </c>
      <c r="C117" s="176">
        <v>0.05</v>
      </c>
      <c r="D117" s="176">
        <v>0.05</v>
      </c>
      <c r="E117" s="176">
        <v>0.05</v>
      </c>
      <c r="F117" s="176">
        <v>0.05</v>
      </c>
      <c r="G117" s="176">
        <v>0.05</v>
      </c>
      <c r="H117" s="193">
        <v>0.05</v>
      </c>
      <c r="I117" s="61"/>
    </row>
    <row r="118" spans="2:9" s="1" customFormat="1" ht="14.75" customHeight="1" x14ac:dyDescent="0.15">
      <c r="B118" s="194"/>
      <c r="C118" s="176"/>
      <c r="D118" s="176"/>
      <c r="E118" s="176"/>
      <c r="F118" s="176"/>
      <c r="G118" s="176"/>
      <c r="H118" s="193"/>
      <c r="I118" s="61"/>
    </row>
    <row r="119" spans="2:9" ht="13" x14ac:dyDescent="0.15">
      <c r="B119" s="191" t="s">
        <v>91</v>
      </c>
      <c r="C119" s="176">
        <v>0.03</v>
      </c>
      <c r="D119" s="176">
        <v>0.04</v>
      </c>
      <c r="E119" s="176">
        <v>0.04</v>
      </c>
      <c r="F119" s="176">
        <v>0.06</v>
      </c>
      <c r="G119" s="176">
        <v>0.06</v>
      </c>
      <c r="H119" s="193">
        <v>0.06</v>
      </c>
      <c r="I119" s="61"/>
    </row>
    <row r="120" spans="2:9" ht="13" x14ac:dyDescent="0.15">
      <c r="B120" s="191"/>
      <c r="C120" s="176"/>
      <c r="D120" s="176"/>
      <c r="E120" s="176"/>
      <c r="F120" s="176"/>
      <c r="G120" s="176"/>
      <c r="H120" s="193"/>
      <c r="I120" s="61"/>
    </row>
    <row r="121" spans="2:9" ht="13" x14ac:dyDescent="0.15">
      <c r="B121" s="191" t="s">
        <v>92</v>
      </c>
      <c r="C121" s="176">
        <v>0.05</v>
      </c>
      <c r="D121" s="176">
        <v>0.05</v>
      </c>
      <c r="E121" s="176">
        <v>0.05</v>
      </c>
      <c r="F121" s="176">
        <v>0.06</v>
      </c>
      <c r="G121" s="176">
        <v>7.0000000000000007E-2</v>
      </c>
      <c r="H121" s="193">
        <v>7.0000000000000007E-2</v>
      </c>
      <c r="I121" s="61"/>
    </row>
    <row r="122" spans="2:9" ht="13" x14ac:dyDescent="0.15">
      <c r="B122" s="182"/>
      <c r="C122" s="176"/>
      <c r="D122" s="176"/>
      <c r="E122" s="176"/>
      <c r="F122" s="176"/>
      <c r="G122" s="176"/>
      <c r="H122" s="193"/>
      <c r="I122" s="61"/>
    </row>
    <row r="123" spans="2:9" ht="13" x14ac:dyDescent="0.15">
      <c r="B123" s="182" t="s">
        <v>93</v>
      </c>
      <c r="C123" s="176">
        <v>0.05</v>
      </c>
      <c r="D123" s="176">
        <v>0.05</v>
      </c>
      <c r="E123" s="176">
        <v>0.05</v>
      </c>
      <c r="F123" s="176">
        <v>0.05</v>
      </c>
      <c r="G123" s="176">
        <v>0.05</v>
      </c>
      <c r="H123" s="193">
        <v>0.05</v>
      </c>
      <c r="I123" s="61"/>
    </row>
    <row r="124" spans="2:9" ht="13" x14ac:dyDescent="0.15">
      <c r="B124" s="182"/>
      <c r="C124" s="176"/>
      <c r="D124" s="176"/>
      <c r="E124" s="176"/>
      <c r="F124" s="176"/>
      <c r="G124" s="176"/>
      <c r="H124" s="193"/>
      <c r="I124" s="61"/>
    </row>
    <row r="125" spans="2:9" ht="13" x14ac:dyDescent="0.15">
      <c r="B125" s="182" t="s">
        <v>94</v>
      </c>
      <c r="C125" s="176">
        <v>0.06</v>
      </c>
      <c r="D125" s="176">
        <v>7.0000000000000007E-2</v>
      </c>
      <c r="E125" s="176">
        <v>0.06</v>
      </c>
      <c r="F125" s="176">
        <v>0.06</v>
      </c>
      <c r="G125" s="176">
        <v>0.06</v>
      </c>
      <c r="H125" s="193">
        <v>0.06</v>
      </c>
      <c r="I125" s="61"/>
    </row>
    <row r="126" spans="2:9" ht="13" x14ac:dyDescent="0.15">
      <c r="B126" s="182"/>
      <c r="C126" s="176"/>
      <c r="D126" s="176"/>
      <c r="E126" s="176"/>
      <c r="F126" s="176"/>
      <c r="G126" s="176"/>
      <c r="H126" s="193"/>
      <c r="I126" s="61"/>
    </row>
    <row r="127" spans="2:9" ht="13" x14ac:dyDescent="0.15">
      <c r="B127" s="182" t="s">
        <v>95</v>
      </c>
      <c r="C127" s="176">
        <v>0.03</v>
      </c>
      <c r="D127" s="176">
        <v>0.04</v>
      </c>
      <c r="E127" s="176">
        <v>0.04</v>
      </c>
      <c r="F127" s="176">
        <v>0.06</v>
      </c>
      <c r="G127" s="176">
        <v>0.06</v>
      </c>
      <c r="H127" s="193">
        <v>0.06</v>
      </c>
      <c r="I127" s="61"/>
    </row>
    <row r="128" spans="2:9" ht="13" x14ac:dyDescent="0.15">
      <c r="B128" s="182"/>
      <c r="C128" s="176"/>
      <c r="D128" s="176"/>
      <c r="E128" s="176"/>
      <c r="F128" s="176"/>
      <c r="G128" s="176"/>
      <c r="H128" s="193"/>
      <c r="I128" s="61"/>
    </row>
    <row r="129" spans="2:9" ht="13" x14ac:dyDescent="0.15">
      <c r="B129" s="182" t="s">
        <v>96</v>
      </c>
      <c r="C129" s="176">
        <v>0</v>
      </c>
      <c r="D129" s="176">
        <v>0</v>
      </c>
      <c r="E129" s="176">
        <v>0</v>
      </c>
      <c r="F129" s="176">
        <v>0</v>
      </c>
      <c r="G129" s="176">
        <v>0</v>
      </c>
      <c r="H129" s="193">
        <v>0.06</v>
      </c>
      <c r="I129" s="61"/>
    </row>
    <row r="130" spans="2:9" ht="14" x14ac:dyDescent="0.15">
      <c r="B130" s="207" t="s">
        <v>97</v>
      </c>
      <c r="C130" s="208">
        <f t="shared" ref="C130:H130" si="3">SUM(C109:C129)</f>
        <v>1.0000000000000002</v>
      </c>
      <c r="D130" s="208">
        <f t="shared" si="3"/>
        <v>1.0000000000000002</v>
      </c>
      <c r="E130" s="208">
        <f t="shared" si="3"/>
        <v>1.0000000000000002</v>
      </c>
      <c r="F130" s="208">
        <f t="shared" si="3"/>
        <v>1.0000000000000002</v>
      </c>
      <c r="G130" s="208">
        <f t="shared" si="3"/>
        <v>1.0000000000000004</v>
      </c>
      <c r="H130" s="209">
        <f t="shared" si="3"/>
        <v>1.0000000000000004</v>
      </c>
      <c r="I130" s="61"/>
    </row>
    <row r="131" spans="2:9" ht="13" x14ac:dyDescent="0.15">
      <c r="B131" s="195"/>
      <c r="C131" s="187"/>
      <c r="D131" s="187"/>
      <c r="E131" s="187"/>
      <c r="F131" s="187"/>
      <c r="G131" s="187"/>
      <c r="H131" s="188"/>
      <c r="I131" s="61"/>
    </row>
    <row r="132" spans="2:9" ht="14" thickBot="1" x14ac:dyDescent="0.2">
      <c r="B132" s="196" t="s">
        <v>98</v>
      </c>
      <c r="C132" s="437" t="s">
        <v>99</v>
      </c>
      <c r="D132" s="437"/>
      <c r="E132" s="437"/>
      <c r="F132" s="437"/>
      <c r="G132" s="437"/>
      <c r="H132" s="438"/>
      <c r="I132" s="61"/>
    </row>
    <row r="133" spans="2:9" s="42" customFormat="1" ht="17" thickBot="1" x14ac:dyDescent="0.25">
      <c r="B133" s="65"/>
      <c r="C133" s="49"/>
      <c r="D133" s="49"/>
      <c r="E133" s="49"/>
      <c r="F133" s="49"/>
      <c r="G133" s="49"/>
      <c r="H133" s="49"/>
      <c r="I133" s="49"/>
    </row>
    <row r="134" spans="2:9" s="16" customFormat="1" ht="20" x14ac:dyDescent="0.2">
      <c r="B134" s="434" t="s">
        <v>103</v>
      </c>
      <c r="C134" s="435"/>
      <c r="D134" s="435"/>
      <c r="E134" s="435"/>
      <c r="F134" s="435"/>
      <c r="G134" s="435"/>
      <c r="H134" s="436"/>
      <c r="I134" s="49"/>
    </row>
    <row r="135" spans="2:9" s="14" customFormat="1" ht="15" customHeight="1" x14ac:dyDescent="0.2">
      <c r="B135" s="197" t="s">
        <v>105</v>
      </c>
      <c r="C135" s="204"/>
      <c r="D135" s="200"/>
      <c r="E135" s="178"/>
      <c r="F135" s="200"/>
      <c r="G135" s="178"/>
      <c r="H135" s="179"/>
      <c r="I135" s="58"/>
    </row>
    <row r="136" spans="2:9" s="33" customFormat="1" ht="13" x14ac:dyDescent="0.15">
      <c r="B136" s="180" t="s">
        <v>81</v>
      </c>
      <c r="C136" s="59">
        <v>25000</v>
      </c>
      <c r="D136" s="59">
        <v>35000</v>
      </c>
      <c r="E136" s="59">
        <v>45000</v>
      </c>
      <c r="F136" s="59">
        <v>55000</v>
      </c>
      <c r="G136" s="59">
        <v>85000</v>
      </c>
      <c r="H136" s="201">
        <v>125000</v>
      </c>
      <c r="I136" s="58"/>
    </row>
    <row r="137" spans="2:9" s="14" customFormat="1" x14ac:dyDescent="0.2">
      <c r="B137" s="182"/>
      <c r="C137" s="60"/>
      <c r="D137" s="60"/>
      <c r="E137" s="60"/>
      <c r="F137" s="60"/>
      <c r="G137" s="60"/>
      <c r="H137" s="183"/>
      <c r="I137" s="58"/>
    </row>
    <row r="138" spans="2:9" s="1" customFormat="1" ht="14" x14ac:dyDescent="0.15">
      <c r="B138" s="184" t="s">
        <v>82</v>
      </c>
      <c r="C138" s="176">
        <v>0.1</v>
      </c>
      <c r="D138" s="176">
        <v>0.1</v>
      </c>
      <c r="E138" s="176">
        <v>0.1</v>
      </c>
      <c r="F138" s="176">
        <v>0.1</v>
      </c>
      <c r="G138" s="176">
        <v>0.1</v>
      </c>
      <c r="H138" s="193">
        <v>0.1</v>
      </c>
      <c r="I138" s="61"/>
    </row>
    <row r="139" spans="2:9" s="14" customFormat="1" x14ac:dyDescent="0.2">
      <c r="B139" s="184" t="s">
        <v>83</v>
      </c>
      <c r="C139" s="125" t="s">
        <v>31</v>
      </c>
      <c r="D139" s="126" t="s">
        <v>84</v>
      </c>
      <c r="E139" s="127"/>
      <c r="F139" s="128"/>
      <c r="G139" s="129"/>
      <c r="H139" s="202" t="s">
        <v>31</v>
      </c>
      <c r="I139" s="62"/>
    </row>
    <row r="140" spans="2:9" ht="13" x14ac:dyDescent="0.15">
      <c r="B140" s="182"/>
      <c r="C140" s="187"/>
      <c r="D140" s="187"/>
      <c r="E140" s="187"/>
      <c r="F140" s="187"/>
      <c r="G140" s="187"/>
      <c r="H140" s="188"/>
      <c r="I140" s="61"/>
    </row>
    <row r="141" spans="2:9" ht="13" x14ac:dyDescent="0.15">
      <c r="B141" s="431" t="s">
        <v>85</v>
      </c>
      <c r="C141" s="432"/>
      <c r="D141" s="432"/>
      <c r="E141" s="432"/>
      <c r="F141" s="432"/>
      <c r="G141" s="432"/>
      <c r="H141" s="433"/>
      <c r="I141" s="63"/>
    </row>
    <row r="142" spans="2:9" s="1" customFormat="1" ht="14" x14ac:dyDescent="0.15">
      <c r="B142" s="203" t="s">
        <v>86</v>
      </c>
      <c r="C142" s="174">
        <v>0.4</v>
      </c>
      <c r="D142" s="174">
        <v>0.38</v>
      </c>
      <c r="E142" s="174">
        <v>0.36</v>
      </c>
      <c r="F142" s="174">
        <v>0.34</v>
      </c>
      <c r="G142" s="174">
        <v>0.32</v>
      </c>
      <c r="H142" s="190">
        <v>0.3</v>
      </c>
      <c r="I142" s="61"/>
    </row>
    <row r="143" spans="2:9" s="14" customFormat="1" x14ac:dyDescent="0.2">
      <c r="B143" s="191"/>
      <c r="C143" s="175"/>
      <c r="D143" s="175"/>
      <c r="E143" s="175"/>
      <c r="F143" s="175"/>
      <c r="G143" s="175"/>
      <c r="H143" s="192"/>
      <c r="I143" s="62"/>
    </row>
    <row r="144" spans="2:9" ht="13" x14ac:dyDescent="0.15">
      <c r="B144" s="191" t="s">
        <v>87</v>
      </c>
      <c r="C144" s="176">
        <v>0.06</v>
      </c>
      <c r="D144" s="176">
        <v>0.06</v>
      </c>
      <c r="E144" s="176">
        <v>7.0000000000000007E-2</v>
      </c>
      <c r="F144" s="176">
        <v>7.0000000000000007E-2</v>
      </c>
      <c r="G144" s="176">
        <v>7.0000000000000007E-2</v>
      </c>
      <c r="H144" s="193">
        <v>7.0000000000000007E-2</v>
      </c>
      <c r="I144" s="61"/>
    </row>
    <row r="145" spans="2:9" ht="13" x14ac:dyDescent="0.15">
      <c r="B145" s="191"/>
      <c r="C145" s="176"/>
      <c r="D145" s="176"/>
      <c r="E145" s="176"/>
      <c r="F145" s="176"/>
      <c r="G145" s="176"/>
      <c r="H145" s="193"/>
      <c r="I145" s="61"/>
    </row>
    <row r="146" spans="2:9" ht="13" x14ac:dyDescent="0.15">
      <c r="B146" s="191" t="s">
        <v>88</v>
      </c>
      <c r="C146" s="176">
        <v>0.15</v>
      </c>
      <c r="D146" s="176">
        <v>0.15</v>
      </c>
      <c r="E146" s="176">
        <v>0.14000000000000001</v>
      </c>
      <c r="F146" s="176">
        <v>0.14000000000000001</v>
      </c>
      <c r="G146" s="176">
        <v>0.13</v>
      </c>
      <c r="H146" s="193">
        <v>0.13</v>
      </c>
      <c r="I146" s="61"/>
    </row>
    <row r="147" spans="2:9" ht="13" x14ac:dyDescent="0.15">
      <c r="B147" s="191"/>
      <c r="C147" s="176"/>
      <c r="D147" s="176"/>
      <c r="E147" s="176"/>
      <c r="F147" s="176"/>
      <c r="G147" s="176"/>
      <c r="H147" s="193"/>
      <c r="I147" s="61"/>
    </row>
    <row r="148" spans="2:9" ht="13" x14ac:dyDescent="0.15">
      <c r="B148" s="191" t="s">
        <v>89</v>
      </c>
      <c r="C148" s="176">
        <v>0.04</v>
      </c>
      <c r="D148" s="176">
        <v>0.04</v>
      </c>
      <c r="E148" s="176">
        <v>0.04</v>
      </c>
      <c r="F148" s="176">
        <v>0.05</v>
      </c>
      <c r="G148" s="176">
        <v>0.05</v>
      </c>
      <c r="H148" s="193">
        <v>0.05</v>
      </c>
      <c r="I148" s="61"/>
    </row>
    <row r="149" spans="2:9" ht="13" x14ac:dyDescent="0.15">
      <c r="B149" s="191"/>
      <c r="C149" s="176"/>
      <c r="D149" s="176"/>
      <c r="E149" s="176"/>
      <c r="F149" s="176"/>
      <c r="G149" s="176"/>
      <c r="H149" s="193"/>
      <c r="I149" s="61"/>
    </row>
    <row r="150" spans="2:9" s="1" customFormat="1" ht="14.75" customHeight="1" x14ac:dyDescent="0.15">
      <c r="B150" s="194" t="s">
        <v>90</v>
      </c>
      <c r="C150" s="176">
        <v>0.05</v>
      </c>
      <c r="D150" s="176">
        <v>0.05</v>
      </c>
      <c r="E150" s="176">
        <v>0.05</v>
      </c>
      <c r="F150" s="176">
        <v>0.05</v>
      </c>
      <c r="G150" s="176">
        <v>0.05</v>
      </c>
      <c r="H150" s="193">
        <v>0.05</v>
      </c>
      <c r="I150" s="61"/>
    </row>
    <row r="151" spans="2:9" s="1" customFormat="1" ht="14.75" customHeight="1" x14ac:dyDescent="0.15">
      <c r="B151" s="194"/>
      <c r="C151" s="176"/>
      <c r="D151" s="176"/>
      <c r="E151" s="176"/>
      <c r="F151" s="176"/>
      <c r="G151" s="176"/>
      <c r="H151" s="193"/>
      <c r="I151" s="61"/>
    </row>
    <row r="152" spans="2:9" ht="13" x14ac:dyDescent="0.15">
      <c r="B152" s="191" t="s">
        <v>91</v>
      </c>
      <c r="C152" s="176">
        <v>0.06</v>
      </c>
      <c r="D152" s="176">
        <v>0.06</v>
      </c>
      <c r="E152" s="176">
        <v>7.0000000000000007E-2</v>
      </c>
      <c r="F152" s="176">
        <v>7.0000000000000007E-2</v>
      </c>
      <c r="G152" s="176">
        <v>0.08</v>
      </c>
      <c r="H152" s="193">
        <v>0.09</v>
      </c>
      <c r="I152" s="61"/>
    </row>
    <row r="153" spans="2:9" ht="13" x14ac:dyDescent="0.15">
      <c r="B153" s="191"/>
      <c r="C153" s="176"/>
      <c r="D153" s="176"/>
      <c r="E153" s="176"/>
      <c r="F153" s="176"/>
      <c r="G153" s="176"/>
      <c r="H153" s="193"/>
      <c r="I153" s="61"/>
    </row>
    <row r="154" spans="2:9" ht="13" x14ac:dyDescent="0.15">
      <c r="B154" s="191" t="s">
        <v>92</v>
      </c>
      <c r="C154" s="176">
        <v>0.05</v>
      </c>
      <c r="D154" s="176">
        <v>0.06</v>
      </c>
      <c r="E154" s="176">
        <v>0.06</v>
      </c>
      <c r="F154" s="176">
        <v>7.0000000000000007E-2</v>
      </c>
      <c r="G154" s="176">
        <v>0.08</v>
      </c>
      <c r="H154" s="193">
        <v>0.08</v>
      </c>
      <c r="I154" s="61"/>
    </row>
    <row r="155" spans="2:9" ht="13" x14ac:dyDescent="0.15">
      <c r="B155" s="182"/>
      <c r="C155" s="176"/>
      <c r="D155" s="176"/>
      <c r="E155" s="176"/>
      <c r="F155" s="176"/>
      <c r="G155" s="176"/>
      <c r="H155" s="193"/>
      <c r="I155" s="61"/>
    </row>
    <row r="156" spans="2:9" ht="13" x14ac:dyDescent="0.15">
      <c r="B156" s="182" t="s">
        <v>93</v>
      </c>
      <c r="C156" s="176">
        <v>0.05</v>
      </c>
      <c r="D156" s="176">
        <v>0.05</v>
      </c>
      <c r="E156" s="176">
        <v>0.05</v>
      </c>
      <c r="F156" s="176">
        <v>0.05</v>
      </c>
      <c r="G156" s="176">
        <v>0.05</v>
      </c>
      <c r="H156" s="193">
        <v>0.05</v>
      </c>
      <c r="I156" s="61"/>
    </row>
    <row r="157" spans="2:9" ht="13" x14ac:dyDescent="0.15">
      <c r="B157" s="182"/>
      <c r="C157" s="176"/>
      <c r="D157" s="176"/>
      <c r="E157" s="176"/>
      <c r="F157" s="176"/>
      <c r="G157" s="176"/>
      <c r="H157" s="193"/>
      <c r="I157" s="61"/>
    </row>
    <row r="158" spans="2:9" ht="13" x14ac:dyDescent="0.15">
      <c r="B158" s="182" t="s">
        <v>94</v>
      </c>
      <c r="C158" s="176">
        <v>0.06</v>
      </c>
      <c r="D158" s="176">
        <v>0.05</v>
      </c>
      <c r="E158" s="176">
        <v>0.05</v>
      </c>
      <c r="F158" s="176">
        <v>0.05</v>
      </c>
      <c r="G158" s="176">
        <v>0.04</v>
      </c>
      <c r="H158" s="193">
        <v>0.04</v>
      </c>
      <c r="I158" s="61"/>
    </row>
    <row r="159" spans="2:9" ht="13" x14ac:dyDescent="0.15">
      <c r="B159" s="182"/>
      <c r="C159" s="176"/>
      <c r="D159" s="176"/>
      <c r="E159" s="176"/>
      <c r="F159" s="176"/>
      <c r="G159" s="176"/>
      <c r="H159" s="193"/>
      <c r="I159" s="61"/>
    </row>
    <row r="160" spans="2:9" ht="13" x14ac:dyDescent="0.15">
      <c r="B160" s="182" t="s">
        <v>95</v>
      </c>
      <c r="C160" s="176">
        <v>0.05</v>
      </c>
      <c r="D160" s="176">
        <v>0.06</v>
      </c>
      <c r="E160" s="176">
        <v>0.06</v>
      </c>
      <c r="F160" s="176">
        <v>0.06</v>
      </c>
      <c r="G160" s="176">
        <v>7.0000000000000007E-2</v>
      </c>
      <c r="H160" s="193">
        <v>7.0000000000000007E-2</v>
      </c>
      <c r="I160" s="61"/>
    </row>
    <row r="161" spans="2:9" ht="13" x14ac:dyDescent="0.15">
      <c r="B161" s="182"/>
      <c r="C161" s="176"/>
      <c r="D161" s="176"/>
      <c r="E161" s="176"/>
      <c r="F161" s="176"/>
      <c r="G161" s="176"/>
      <c r="H161" s="193"/>
      <c r="I161" s="61"/>
    </row>
    <row r="162" spans="2:9" ht="13" x14ac:dyDescent="0.15">
      <c r="B162" s="182" t="s">
        <v>96</v>
      </c>
      <c r="C162" s="176">
        <v>0.03</v>
      </c>
      <c r="D162" s="176">
        <v>0.04</v>
      </c>
      <c r="E162" s="176">
        <v>0.05</v>
      </c>
      <c r="F162" s="176">
        <v>0.05</v>
      </c>
      <c r="G162" s="176">
        <v>0.06</v>
      </c>
      <c r="H162" s="193">
        <v>7.0000000000000007E-2</v>
      </c>
      <c r="I162" s="61"/>
    </row>
    <row r="163" spans="2:9" ht="14" x14ac:dyDescent="0.15">
      <c r="B163" s="207" t="s">
        <v>97</v>
      </c>
      <c r="C163" s="208">
        <f t="shared" ref="C163:H163" si="4">SUM(C142:C162)</f>
        <v>1.0000000000000002</v>
      </c>
      <c r="D163" s="208">
        <f t="shared" si="4"/>
        <v>1.0000000000000002</v>
      </c>
      <c r="E163" s="208">
        <f t="shared" si="4"/>
        <v>1.0000000000000004</v>
      </c>
      <c r="F163" s="208">
        <f t="shared" si="4"/>
        <v>1.0000000000000004</v>
      </c>
      <c r="G163" s="208">
        <f t="shared" si="4"/>
        <v>1.0000000000000002</v>
      </c>
      <c r="H163" s="209">
        <f t="shared" si="4"/>
        <v>1.0000000000000002</v>
      </c>
      <c r="I163" s="61"/>
    </row>
    <row r="164" spans="2:9" ht="13" x14ac:dyDescent="0.15">
      <c r="B164" s="195"/>
      <c r="C164" s="187"/>
      <c r="D164" s="187"/>
      <c r="E164" s="187"/>
      <c r="F164" s="187"/>
      <c r="G164" s="187"/>
      <c r="H164" s="188"/>
      <c r="I164" s="61"/>
    </row>
    <row r="165" spans="2:9" ht="14" thickBot="1" x14ac:dyDescent="0.2">
      <c r="B165" s="196" t="s">
        <v>98</v>
      </c>
      <c r="C165" s="437" t="s">
        <v>99</v>
      </c>
      <c r="D165" s="437"/>
      <c r="E165" s="437"/>
      <c r="F165" s="437"/>
      <c r="G165" s="437"/>
      <c r="H165" s="438"/>
      <c r="I165" s="61"/>
    </row>
    <row r="166" spans="2:9" ht="17" thickBot="1" x14ac:dyDescent="0.25">
      <c r="B166" s="64"/>
    </row>
    <row r="167" spans="2:9" s="16" customFormat="1" ht="20" x14ac:dyDescent="0.2">
      <c r="B167" s="434" t="s">
        <v>103</v>
      </c>
      <c r="C167" s="435"/>
      <c r="D167" s="435"/>
      <c r="E167" s="435"/>
      <c r="F167" s="435"/>
      <c r="G167" s="435"/>
      <c r="H167" s="436"/>
      <c r="I167" s="49"/>
    </row>
    <row r="168" spans="2:9" s="14" customFormat="1" ht="15" customHeight="1" x14ac:dyDescent="0.2">
      <c r="B168" s="197" t="s">
        <v>106</v>
      </c>
      <c r="C168" s="198"/>
      <c r="D168" s="199"/>
      <c r="E168" s="178"/>
      <c r="F168" s="200"/>
      <c r="G168" s="178"/>
      <c r="H168" s="179"/>
      <c r="I168" s="58"/>
    </row>
    <row r="169" spans="2:9" s="33" customFormat="1" ht="13" x14ac:dyDescent="0.15">
      <c r="B169" s="180" t="s">
        <v>81</v>
      </c>
      <c r="C169" s="59">
        <v>25000</v>
      </c>
      <c r="D169" s="59">
        <v>35000</v>
      </c>
      <c r="E169" s="59">
        <v>45000</v>
      </c>
      <c r="F169" s="59">
        <v>55000</v>
      </c>
      <c r="G169" s="59">
        <v>85000</v>
      </c>
      <c r="H169" s="201">
        <v>125000</v>
      </c>
      <c r="I169" s="58"/>
    </row>
    <row r="170" spans="2:9" s="14" customFormat="1" x14ac:dyDescent="0.2">
      <c r="B170" s="182"/>
      <c r="C170" s="60"/>
      <c r="D170" s="60"/>
      <c r="E170" s="60"/>
      <c r="F170" s="60"/>
      <c r="G170" s="60"/>
      <c r="H170" s="183"/>
      <c r="I170" s="58"/>
    </row>
    <row r="171" spans="2:9" s="1" customFormat="1" ht="14" x14ac:dyDescent="0.15">
      <c r="B171" s="184" t="s">
        <v>82</v>
      </c>
      <c r="C171" s="176">
        <v>0.1</v>
      </c>
      <c r="D171" s="176">
        <v>0.1</v>
      </c>
      <c r="E171" s="176">
        <v>0.1</v>
      </c>
      <c r="F171" s="176">
        <v>0.1</v>
      </c>
      <c r="G171" s="176">
        <v>0.1</v>
      </c>
      <c r="H171" s="193">
        <v>0.1</v>
      </c>
      <c r="I171" s="61"/>
    </row>
    <row r="172" spans="2:9" s="14" customFormat="1" x14ac:dyDescent="0.2">
      <c r="B172" s="184" t="s">
        <v>83</v>
      </c>
      <c r="C172" s="125" t="s">
        <v>31</v>
      </c>
      <c r="D172" s="126" t="s">
        <v>84</v>
      </c>
      <c r="E172" s="127"/>
      <c r="F172" s="128"/>
      <c r="G172" s="129"/>
      <c r="H172" s="202" t="s">
        <v>31</v>
      </c>
      <c r="I172" s="62"/>
    </row>
    <row r="173" spans="2:9" ht="13" x14ac:dyDescent="0.15">
      <c r="B173" s="182"/>
      <c r="C173" s="187"/>
      <c r="D173" s="187"/>
      <c r="E173" s="187"/>
      <c r="F173" s="187"/>
      <c r="G173" s="187"/>
      <c r="H173" s="188"/>
      <c r="I173" s="61"/>
    </row>
    <row r="174" spans="2:9" ht="13" x14ac:dyDescent="0.15">
      <c r="B174" s="431" t="s">
        <v>85</v>
      </c>
      <c r="C174" s="432"/>
      <c r="D174" s="432"/>
      <c r="E174" s="432"/>
      <c r="F174" s="432"/>
      <c r="G174" s="432"/>
      <c r="H174" s="433"/>
      <c r="I174" s="63"/>
    </row>
    <row r="175" spans="2:9" s="1" customFormat="1" ht="14" x14ac:dyDescent="0.15">
      <c r="B175" s="203" t="s">
        <v>86</v>
      </c>
      <c r="C175" s="174">
        <v>0.25</v>
      </c>
      <c r="D175" s="174">
        <v>0.24</v>
      </c>
      <c r="E175" s="174">
        <v>0.23</v>
      </c>
      <c r="F175" s="174">
        <v>0.22</v>
      </c>
      <c r="G175" s="174">
        <v>0.21</v>
      </c>
      <c r="H175" s="190">
        <v>0.2</v>
      </c>
      <c r="I175" s="61"/>
    </row>
    <row r="176" spans="2:9" s="14" customFormat="1" x14ac:dyDescent="0.2">
      <c r="B176" s="191"/>
      <c r="C176" s="175"/>
      <c r="D176" s="175"/>
      <c r="E176" s="175"/>
      <c r="F176" s="175"/>
      <c r="G176" s="175"/>
      <c r="H176" s="192"/>
      <c r="I176" s="62"/>
    </row>
    <row r="177" spans="2:9" ht="13" x14ac:dyDescent="0.15">
      <c r="B177" s="191" t="s">
        <v>87</v>
      </c>
      <c r="C177" s="176">
        <v>0.06</v>
      </c>
      <c r="D177" s="176">
        <v>0.06</v>
      </c>
      <c r="E177" s="176">
        <v>0.06</v>
      </c>
      <c r="F177" s="176">
        <v>7.0000000000000007E-2</v>
      </c>
      <c r="G177" s="176">
        <v>7.0000000000000007E-2</v>
      </c>
      <c r="H177" s="193">
        <v>7.0000000000000007E-2</v>
      </c>
      <c r="I177" s="61"/>
    </row>
    <row r="178" spans="2:9" ht="13" x14ac:dyDescent="0.15">
      <c r="B178" s="191"/>
      <c r="C178" s="176"/>
      <c r="D178" s="176"/>
      <c r="E178" s="176"/>
      <c r="F178" s="176"/>
      <c r="G178" s="176"/>
      <c r="H178" s="193"/>
      <c r="I178" s="61"/>
    </row>
    <row r="179" spans="2:9" ht="13" x14ac:dyDescent="0.15">
      <c r="B179" s="191" t="s">
        <v>88</v>
      </c>
      <c r="C179" s="176">
        <v>0.2</v>
      </c>
      <c r="D179" s="176">
        <v>0.19</v>
      </c>
      <c r="E179" s="176">
        <v>0.18</v>
      </c>
      <c r="F179" s="176">
        <v>0.16</v>
      </c>
      <c r="G179" s="176">
        <v>0.15</v>
      </c>
      <c r="H179" s="193">
        <v>0.13</v>
      </c>
      <c r="I179" s="61"/>
    </row>
    <row r="180" spans="2:9" ht="13" x14ac:dyDescent="0.15">
      <c r="B180" s="191"/>
      <c r="C180" s="176"/>
      <c r="D180" s="176"/>
      <c r="E180" s="176"/>
      <c r="F180" s="176"/>
      <c r="G180" s="176"/>
      <c r="H180" s="193"/>
      <c r="I180" s="61"/>
    </row>
    <row r="181" spans="2:9" ht="13" x14ac:dyDescent="0.15">
      <c r="B181" s="191" t="s">
        <v>89</v>
      </c>
      <c r="C181" s="176">
        <v>0.04</v>
      </c>
      <c r="D181" s="176">
        <v>0.04</v>
      </c>
      <c r="E181" s="176">
        <v>0.04</v>
      </c>
      <c r="F181" s="176">
        <v>0.05</v>
      </c>
      <c r="G181" s="176">
        <v>0.05</v>
      </c>
      <c r="H181" s="193">
        <v>0.05</v>
      </c>
      <c r="I181" s="61"/>
    </row>
    <row r="182" spans="2:9" ht="13" x14ac:dyDescent="0.15">
      <c r="B182" s="191"/>
      <c r="C182" s="176"/>
      <c r="D182" s="176"/>
      <c r="E182" s="176"/>
      <c r="F182" s="176"/>
      <c r="G182" s="176"/>
      <c r="H182" s="193"/>
      <c r="I182" s="61"/>
    </row>
    <row r="183" spans="2:9" s="1" customFormat="1" ht="14.75" customHeight="1" x14ac:dyDescent="0.15">
      <c r="B183" s="194" t="s">
        <v>90</v>
      </c>
      <c r="C183" s="176">
        <v>0.05</v>
      </c>
      <c r="D183" s="176">
        <v>0.05</v>
      </c>
      <c r="E183" s="176">
        <v>0.05</v>
      </c>
      <c r="F183" s="176">
        <v>0.05</v>
      </c>
      <c r="G183" s="176">
        <v>0.05</v>
      </c>
      <c r="H183" s="193">
        <v>0.05</v>
      </c>
      <c r="I183" s="61"/>
    </row>
    <row r="184" spans="2:9" s="1" customFormat="1" ht="14.75" customHeight="1" x14ac:dyDescent="0.15">
      <c r="B184" s="194"/>
      <c r="C184" s="176"/>
      <c r="D184" s="176"/>
      <c r="E184" s="176"/>
      <c r="F184" s="176"/>
      <c r="G184" s="176"/>
      <c r="H184" s="193"/>
      <c r="I184" s="61"/>
    </row>
    <row r="185" spans="2:9" ht="13" x14ac:dyDescent="0.15">
      <c r="B185" s="191" t="s">
        <v>91</v>
      </c>
      <c r="C185" s="176">
        <v>0.09</v>
      </c>
      <c r="D185" s="176">
        <v>0.09</v>
      </c>
      <c r="E185" s="176">
        <v>0.09</v>
      </c>
      <c r="F185" s="176">
        <v>0.09</v>
      </c>
      <c r="G185" s="176">
        <v>0.1</v>
      </c>
      <c r="H185" s="193">
        <v>0.1</v>
      </c>
      <c r="I185" s="61"/>
    </row>
    <row r="186" spans="2:9" ht="13" x14ac:dyDescent="0.15">
      <c r="B186" s="191"/>
      <c r="C186" s="176"/>
      <c r="D186" s="176"/>
      <c r="E186" s="176"/>
      <c r="F186" s="176"/>
      <c r="G186" s="176"/>
      <c r="H186" s="193"/>
      <c r="I186" s="61"/>
    </row>
    <row r="187" spans="2:9" ht="13" x14ac:dyDescent="0.15">
      <c r="B187" s="191" t="s">
        <v>92</v>
      </c>
      <c r="C187" s="176">
        <v>7.0000000000000007E-2</v>
      </c>
      <c r="D187" s="176">
        <v>7.0000000000000007E-2</v>
      </c>
      <c r="E187" s="176">
        <v>7.0000000000000007E-2</v>
      </c>
      <c r="F187" s="176">
        <v>7.0000000000000007E-2</v>
      </c>
      <c r="G187" s="176">
        <v>7.0000000000000007E-2</v>
      </c>
      <c r="H187" s="193">
        <v>0.08</v>
      </c>
      <c r="I187" s="61"/>
    </row>
    <row r="188" spans="2:9" ht="13" x14ac:dyDescent="0.15">
      <c r="B188" s="182"/>
      <c r="C188" s="176"/>
      <c r="D188" s="176"/>
      <c r="E188" s="176"/>
      <c r="F188" s="176"/>
      <c r="G188" s="176"/>
      <c r="H188" s="193"/>
      <c r="I188" s="61"/>
    </row>
    <row r="189" spans="2:9" ht="13" x14ac:dyDescent="0.15">
      <c r="B189" s="182" t="s">
        <v>93</v>
      </c>
      <c r="C189" s="176">
        <v>0.08</v>
      </c>
      <c r="D189" s="176">
        <v>0.08</v>
      </c>
      <c r="E189" s="176">
        <v>0.09</v>
      </c>
      <c r="F189" s="176">
        <v>0.1</v>
      </c>
      <c r="G189" s="176">
        <v>0.1</v>
      </c>
      <c r="H189" s="193">
        <v>0.1</v>
      </c>
      <c r="I189" s="61"/>
    </row>
    <row r="190" spans="2:9" ht="13" x14ac:dyDescent="0.15">
      <c r="B190" s="182"/>
      <c r="C190" s="176"/>
      <c r="D190" s="176"/>
      <c r="E190" s="176"/>
      <c r="F190" s="176"/>
      <c r="G190" s="176"/>
      <c r="H190" s="193"/>
      <c r="I190" s="61"/>
    </row>
    <row r="191" spans="2:9" ht="13" x14ac:dyDescent="0.15">
      <c r="B191" s="182" t="s">
        <v>94</v>
      </c>
      <c r="C191" s="176">
        <v>0.06</v>
      </c>
      <c r="D191" s="176">
        <v>0.06</v>
      </c>
      <c r="E191" s="176">
        <v>0.06</v>
      </c>
      <c r="F191" s="176">
        <v>0.05</v>
      </c>
      <c r="G191" s="176">
        <v>0.05</v>
      </c>
      <c r="H191" s="193">
        <v>0.05</v>
      </c>
      <c r="I191" s="61"/>
    </row>
    <row r="192" spans="2:9" ht="13" x14ac:dyDescent="0.15">
      <c r="B192" s="182"/>
      <c r="C192" s="176"/>
      <c r="D192" s="176"/>
      <c r="E192" s="176"/>
      <c r="F192" s="176"/>
      <c r="G192" s="176"/>
      <c r="H192" s="193"/>
      <c r="I192" s="61"/>
    </row>
    <row r="193" spans="2:9" ht="13" x14ac:dyDescent="0.15">
      <c r="B193" s="182" t="s">
        <v>95</v>
      </c>
      <c r="C193" s="176">
        <v>0.05</v>
      </c>
      <c r="D193" s="176">
        <v>0.06</v>
      </c>
      <c r="E193" s="176">
        <v>0.06</v>
      </c>
      <c r="F193" s="176">
        <v>7.0000000000000007E-2</v>
      </c>
      <c r="G193" s="176">
        <v>7.0000000000000007E-2</v>
      </c>
      <c r="H193" s="193">
        <v>7.0000000000000007E-2</v>
      </c>
      <c r="I193" s="61"/>
    </row>
    <row r="194" spans="2:9" ht="13" x14ac:dyDescent="0.15">
      <c r="B194" s="182"/>
      <c r="C194" s="176"/>
      <c r="D194" s="176"/>
      <c r="E194" s="176"/>
      <c r="F194" s="176"/>
      <c r="G194" s="176"/>
      <c r="H194" s="193"/>
      <c r="I194" s="61"/>
    </row>
    <row r="195" spans="2:9" ht="13" x14ac:dyDescent="0.15">
      <c r="B195" s="182" t="s">
        <v>96</v>
      </c>
      <c r="C195" s="176">
        <v>0.05</v>
      </c>
      <c r="D195" s="176">
        <v>0.06</v>
      </c>
      <c r="E195" s="176">
        <v>7.0000000000000007E-2</v>
      </c>
      <c r="F195" s="176">
        <v>7.0000000000000007E-2</v>
      </c>
      <c r="G195" s="176">
        <v>0.08</v>
      </c>
      <c r="H195" s="193">
        <v>0.1</v>
      </c>
      <c r="I195" s="61"/>
    </row>
    <row r="196" spans="2:9" ht="14" x14ac:dyDescent="0.15">
      <c r="B196" s="207" t="s">
        <v>97</v>
      </c>
      <c r="C196" s="208">
        <f t="shared" ref="C196:H196" si="5">SUM(C175:C195)</f>
        <v>1</v>
      </c>
      <c r="D196" s="208">
        <f t="shared" si="5"/>
        <v>1</v>
      </c>
      <c r="E196" s="208">
        <f t="shared" si="5"/>
        <v>1</v>
      </c>
      <c r="F196" s="208">
        <f t="shared" si="5"/>
        <v>1.0000000000000002</v>
      </c>
      <c r="G196" s="208">
        <f t="shared" si="5"/>
        <v>0.99999999999999989</v>
      </c>
      <c r="H196" s="209">
        <f t="shared" si="5"/>
        <v>0.99999999999999989</v>
      </c>
      <c r="I196" s="61"/>
    </row>
    <row r="197" spans="2:9" ht="13" x14ac:dyDescent="0.15">
      <c r="B197" s="195"/>
      <c r="C197" s="187"/>
      <c r="D197" s="187"/>
      <c r="E197" s="187"/>
      <c r="F197" s="187"/>
      <c r="G197" s="187"/>
      <c r="H197" s="188"/>
      <c r="I197" s="61"/>
    </row>
    <row r="198" spans="2:9" ht="14" thickBot="1" x14ac:dyDescent="0.2">
      <c r="B198" s="196" t="s">
        <v>98</v>
      </c>
      <c r="C198" s="437" t="s">
        <v>99</v>
      </c>
      <c r="D198" s="437"/>
      <c r="E198" s="437"/>
      <c r="F198" s="437"/>
      <c r="G198" s="437"/>
      <c r="H198" s="438"/>
      <c r="I198" s="61"/>
    </row>
    <row r="199" spans="2:9" x14ac:dyDescent="0.2">
      <c r="H199" s="361" t="s">
        <v>107</v>
      </c>
    </row>
    <row r="200" spans="2:9" x14ac:dyDescent="0.2">
      <c r="B200" s="66"/>
    </row>
    <row r="213" spans="2:77" s="26" customFormat="1" x14ac:dyDescent="0.2">
      <c r="B213" s="32"/>
      <c r="J213"/>
      <c r="K213"/>
      <c r="L213"/>
      <c r="M213"/>
      <c r="N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2:77" s="26" customFormat="1" x14ac:dyDescent="0.2">
      <c r="B214" s="32"/>
      <c r="J214"/>
      <c r="K214"/>
      <c r="L214"/>
      <c r="M214"/>
      <c r="N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2:77" s="26" customFormat="1" x14ac:dyDescent="0.2">
      <c r="B215" s="32"/>
      <c r="J215"/>
      <c r="K215"/>
      <c r="L215"/>
      <c r="M215"/>
      <c r="N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2:77" s="26" customFormat="1" x14ac:dyDescent="0.2">
      <c r="B216" s="32"/>
      <c r="J216"/>
      <c r="K216"/>
      <c r="L216"/>
      <c r="M216"/>
      <c r="N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2:77" s="26" customFormat="1" x14ac:dyDescent="0.2">
      <c r="B217" s="32"/>
      <c r="J217"/>
      <c r="K217"/>
      <c r="L217"/>
      <c r="M217"/>
      <c r="N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2:77" s="26" customFormat="1" x14ac:dyDescent="0.2">
      <c r="B218" s="32"/>
      <c r="J218"/>
      <c r="K218"/>
      <c r="L218"/>
      <c r="M218"/>
      <c r="N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2:77" s="26" customFormat="1" x14ac:dyDescent="0.2">
      <c r="B219" s="32"/>
      <c r="J219"/>
      <c r="K219"/>
      <c r="L219"/>
      <c r="M219"/>
      <c r="N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2:77" s="26" customFormat="1" x14ac:dyDescent="0.2">
      <c r="B220" s="32"/>
      <c r="J220"/>
      <c r="K220"/>
      <c r="L220"/>
      <c r="M220"/>
      <c r="N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2:77" s="26" customFormat="1" x14ac:dyDescent="0.2">
      <c r="B221" s="32"/>
      <c r="J221"/>
      <c r="K221"/>
      <c r="L221"/>
      <c r="M221"/>
      <c r="N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2:77" s="26" customFormat="1" x14ac:dyDescent="0.2">
      <c r="B222" s="32"/>
      <c r="J222"/>
      <c r="K222"/>
      <c r="L222"/>
      <c r="M222"/>
      <c r="N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2:77" s="26" customFormat="1" x14ac:dyDescent="0.2">
      <c r="B223" s="32"/>
      <c r="J223"/>
      <c r="K223"/>
      <c r="L223"/>
      <c r="M223"/>
      <c r="N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2:77" s="26" customFormat="1" x14ac:dyDescent="0.2">
      <c r="B224" s="32"/>
      <c r="J224"/>
      <c r="K224"/>
      <c r="L224"/>
      <c r="M224"/>
      <c r="N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2:77" s="26" customFormat="1" x14ac:dyDescent="0.2">
      <c r="B225" s="32"/>
      <c r="J225"/>
      <c r="K225"/>
      <c r="L225"/>
      <c r="M225"/>
      <c r="N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2:77" s="26" customFormat="1" x14ac:dyDescent="0.2">
      <c r="B226" s="32"/>
      <c r="J226"/>
      <c r="K226"/>
      <c r="L226"/>
      <c r="M226"/>
      <c r="N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2:77" s="26" customFormat="1" x14ac:dyDescent="0.2">
      <c r="B227" s="32"/>
      <c r="J227"/>
      <c r="K227"/>
      <c r="L227"/>
      <c r="M227"/>
      <c r="N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2:77" s="26" customFormat="1" x14ac:dyDescent="0.2">
      <c r="B228" s="32"/>
      <c r="J228"/>
      <c r="K228"/>
      <c r="L228"/>
      <c r="M228"/>
      <c r="N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2:77" s="26" customFormat="1" x14ac:dyDescent="0.2">
      <c r="B229" s="32"/>
      <c r="J229"/>
      <c r="K229"/>
      <c r="L229"/>
      <c r="M229"/>
      <c r="N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2:77" s="26" customFormat="1" x14ac:dyDescent="0.2">
      <c r="B230" s="32"/>
      <c r="J230"/>
      <c r="K230"/>
      <c r="L230"/>
      <c r="M230"/>
      <c r="N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2:77" s="26" customFormat="1" x14ac:dyDescent="0.2">
      <c r="B231" s="32"/>
      <c r="J231"/>
      <c r="K231"/>
      <c r="L231"/>
      <c r="M231"/>
      <c r="N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2:77" s="26" customFormat="1" x14ac:dyDescent="0.2">
      <c r="B232" s="32"/>
      <c r="J232"/>
      <c r="K232"/>
      <c r="L232"/>
      <c r="M232"/>
      <c r="N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2:77" s="26" customFormat="1" x14ac:dyDescent="0.2">
      <c r="B233" s="32"/>
      <c r="J233"/>
      <c r="K233"/>
      <c r="L233"/>
      <c r="M233"/>
      <c r="N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2:77" s="26" customFormat="1" x14ac:dyDescent="0.2">
      <c r="B234" s="32"/>
      <c r="J234"/>
      <c r="K234"/>
      <c r="L234"/>
      <c r="M234"/>
      <c r="N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2:77" s="26" customFormat="1" x14ac:dyDescent="0.2">
      <c r="B235" s="32"/>
      <c r="J235"/>
      <c r="K235"/>
      <c r="L235"/>
      <c r="M235"/>
      <c r="N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2:77" s="26" customFormat="1" x14ac:dyDescent="0.2">
      <c r="B236" s="32"/>
      <c r="J236"/>
      <c r="K236"/>
      <c r="L236"/>
      <c r="M236"/>
      <c r="N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2:77" s="26" customFormat="1" x14ac:dyDescent="0.2">
      <c r="B237" s="32"/>
      <c r="J237"/>
      <c r="K237"/>
      <c r="L237"/>
      <c r="M237"/>
      <c r="N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2:77" s="26" customFormat="1" x14ac:dyDescent="0.2">
      <c r="B238" s="32"/>
      <c r="J238"/>
      <c r="K238"/>
      <c r="L238"/>
      <c r="M238"/>
      <c r="N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2:77" s="26" customFormat="1" x14ac:dyDescent="0.2">
      <c r="B239" s="32"/>
      <c r="J239"/>
      <c r="K239"/>
      <c r="L239"/>
      <c r="M239"/>
      <c r="N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2:77" s="26" customFormat="1" x14ac:dyDescent="0.2">
      <c r="B240" s="32"/>
      <c r="J240"/>
      <c r="K240"/>
      <c r="L240"/>
      <c r="M240"/>
      <c r="N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2:77" s="26" customFormat="1" x14ac:dyDescent="0.2">
      <c r="B241" s="32"/>
      <c r="J241"/>
      <c r="K241"/>
      <c r="L241"/>
      <c r="M241"/>
      <c r="N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2:77" s="26" customFormat="1" x14ac:dyDescent="0.2">
      <c r="B242" s="32"/>
      <c r="J242"/>
      <c r="K242"/>
      <c r="L242"/>
      <c r="M242"/>
      <c r="N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2:77" s="26" customFormat="1" x14ac:dyDescent="0.2">
      <c r="B243" s="32"/>
      <c r="J243"/>
      <c r="K243"/>
      <c r="L243"/>
      <c r="M243"/>
      <c r="N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2:77" s="26" customFormat="1" x14ac:dyDescent="0.2">
      <c r="B244" s="32"/>
      <c r="J244"/>
      <c r="K244"/>
      <c r="L244"/>
      <c r="M244"/>
      <c r="N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2:77" s="26" customFormat="1" x14ac:dyDescent="0.2">
      <c r="B245" s="32"/>
      <c r="J245"/>
      <c r="K245"/>
      <c r="L245"/>
      <c r="M245"/>
      <c r="N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2:77" s="26" customFormat="1" x14ac:dyDescent="0.2">
      <c r="B246" s="32"/>
      <c r="J246"/>
      <c r="K246"/>
      <c r="L246"/>
      <c r="M246"/>
      <c r="N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2:77" s="26" customFormat="1" x14ac:dyDescent="0.2">
      <c r="B247" s="32"/>
      <c r="J247"/>
      <c r="K247"/>
      <c r="L247"/>
      <c r="M247"/>
      <c r="N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2:77" s="26" customFormat="1" x14ac:dyDescent="0.2">
      <c r="B248" s="32"/>
      <c r="J248"/>
      <c r="K248"/>
      <c r="L248"/>
      <c r="M248"/>
      <c r="N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2:77" s="26" customFormat="1" x14ac:dyDescent="0.2">
      <c r="B249" s="32"/>
      <c r="J249"/>
      <c r="K249"/>
      <c r="L249"/>
      <c r="M249"/>
      <c r="N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2:77" s="26" customFormat="1" x14ac:dyDescent="0.2">
      <c r="B250" s="32"/>
      <c r="J250"/>
      <c r="K250"/>
      <c r="L250"/>
      <c r="M250"/>
      <c r="N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2:77" s="26" customFormat="1" x14ac:dyDescent="0.2">
      <c r="B251" s="32"/>
      <c r="J251"/>
      <c r="K251"/>
      <c r="L251"/>
      <c r="M251"/>
      <c r="N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2:77" s="26" customFormat="1" x14ac:dyDescent="0.2">
      <c r="B252" s="32"/>
      <c r="J252"/>
      <c r="K252"/>
      <c r="L252"/>
      <c r="M252"/>
      <c r="N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2:77" s="26" customFormat="1" x14ac:dyDescent="0.2">
      <c r="B253" s="32"/>
      <c r="J253"/>
      <c r="K253"/>
      <c r="L253"/>
      <c r="M253"/>
      <c r="N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2:77" s="26" customFormat="1" x14ac:dyDescent="0.2">
      <c r="B254" s="32"/>
      <c r="J254"/>
      <c r="K254"/>
      <c r="L254"/>
      <c r="M254"/>
      <c r="N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2:77" s="26" customFormat="1" x14ac:dyDescent="0.2">
      <c r="B255" s="32"/>
      <c r="J255"/>
      <c r="K255"/>
      <c r="L255"/>
      <c r="M255"/>
      <c r="N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2:77" s="26" customFormat="1" x14ac:dyDescent="0.2">
      <c r="B256" s="32"/>
      <c r="J256"/>
      <c r="K256"/>
      <c r="L256"/>
      <c r="M256"/>
      <c r="N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2:77" s="26" customFormat="1" x14ac:dyDescent="0.2">
      <c r="B257" s="32"/>
      <c r="J257"/>
      <c r="K257"/>
      <c r="L257"/>
      <c r="M257"/>
      <c r="N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2:77" s="26" customFormat="1" x14ac:dyDescent="0.2">
      <c r="B258" s="32"/>
      <c r="J258"/>
      <c r="K258"/>
      <c r="L258"/>
      <c r="M258"/>
      <c r="N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2:77" s="26" customFormat="1" x14ac:dyDescent="0.2">
      <c r="B259" s="32"/>
      <c r="J259"/>
      <c r="K259"/>
      <c r="L259"/>
      <c r="M259"/>
      <c r="N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2:77" s="26" customFormat="1" x14ac:dyDescent="0.2">
      <c r="B260" s="32"/>
      <c r="J260"/>
      <c r="K260"/>
      <c r="L260"/>
      <c r="M260"/>
      <c r="N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2:77" s="26" customFormat="1" x14ac:dyDescent="0.2">
      <c r="B261" s="32"/>
      <c r="J261"/>
      <c r="K261"/>
      <c r="L261"/>
      <c r="M261"/>
      <c r="N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2:77" s="26" customFormat="1" x14ac:dyDescent="0.2">
      <c r="B262" s="32"/>
      <c r="J262"/>
      <c r="K262"/>
      <c r="L262"/>
      <c r="M262"/>
      <c r="N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2:77" s="26" customFormat="1" x14ac:dyDescent="0.2">
      <c r="B263" s="32"/>
      <c r="J263"/>
      <c r="K263"/>
      <c r="L263"/>
      <c r="M263"/>
      <c r="N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2:77" s="26" customFormat="1" x14ac:dyDescent="0.2">
      <c r="B264" s="32"/>
      <c r="J264"/>
      <c r="K264"/>
      <c r="L264"/>
      <c r="M264"/>
      <c r="N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2:77" s="26" customFormat="1" x14ac:dyDescent="0.2">
      <c r="B265" s="32"/>
      <c r="J265"/>
      <c r="K265"/>
      <c r="L265"/>
      <c r="M265"/>
      <c r="N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2:77" s="26" customFormat="1" x14ac:dyDescent="0.2">
      <c r="B266" s="32"/>
      <c r="J266"/>
      <c r="K266"/>
      <c r="L266"/>
      <c r="M266"/>
      <c r="N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2:77" s="26" customFormat="1" x14ac:dyDescent="0.2">
      <c r="B267" s="32"/>
      <c r="J267"/>
      <c r="K267"/>
      <c r="L267"/>
      <c r="M267"/>
      <c r="N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2:77" s="26" customFormat="1" x14ac:dyDescent="0.2">
      <c r="B268" s="32"/>
      <c r="J268"/>
      <c r="K268"/>
      <c r="L268"/>
      <c r="M268"/>
      <c r="N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2:77" s="26" customFormat="1" x14ac:dyDescent="0.2">
      <c r="B269" s="32"/>
      <c r="J269"/>
      <c r="K269"/>
      <c r="L269"/>
      <c r="M269"/>
      <c r="N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2:77" s="26" customFormat="1" x14ac:dyDescent="0.2">
      <c r="B270" s="32"/>
      <c r="J270"/>
      <c r="K270"/>
      <c r="L270"/>
      <c r="M270"/>
      <c r="N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2:77" s="26" customFormat="1" x14ac:dyDescent="0.2">
      <c r="B271" s="32"/>
      <c r="J271"/>
      <c r="K271"/>
      <c r="L271"/>
      <c r="M271"/>
      <c r="N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2:77" s="26" customFormat="1" x14ac:dyDescent="0.2">
      <c r="B272" s="32"/>
      <c r="J272"/>
      <c r="K272"/>
      <c r="L272"/>
      <c r="M272"/>
      <c r="N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2:77" s="26" customFormat="1" x14ac:dyDescent="0.2">
      <c r="B273" s="32"/>
      <c r="J273"/>
      <c r="K273"/>
      <c r="L273"/>
      <c r="M273"/>
      <c r="N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2:77" s="26" customFormat="1" x14ac:dyDescent="0.2">
      <c r="B274" s="32"/>
      <c r="J274"/>
      <c r="K274"/>
      <c r="L274"/>
      <c r="M274"/>
      <c r="N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2:77" s="26" customFormat="1" x14ac:dyDescent="0.2">
      <c r="B275" s="32"/>
      <c r="J275"/>
      <c r="K275"/>
      <c r="L275"/>
      <c r="M275"/>
      <c r="N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2:77" s="26" customFormat="1" x14ac:dyDescent="0.2">
      <c r="B276" s="32"/>
      <c r="J276"/>
      <c r="K276"/>
      <c r="L276"/>
      <c r="M276"/>
      <c r="N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2:77" s="26" customFormat="1" x14ac:dyDescent="0.2">
      <c r="B277" s="32"/>
      <c r="J277"/>
      <c r="K277"/>
      <c r="L277"/>
      <c r="M277"/>
      <c r="N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2:77" s="26" customFormat="1" x14ac:dyDescent="0.2">
      <c r="B278" s="32"/>
      <c r="J278"/>
      <c r="K278"/>
      <c r="L278"/>
      <c r="M278"/>
      <c r="N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2:77" s="26" customFormat="1" x14ac:dyDescent="0.2">
      <c r="B279" s="32"/>
      <c r="J279"/>
      <c r="K279"/>
      <c r="L279"/>
      <c r="M279"/>
      <c r="N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2:77" s="26" customFormat="1" x14ac:dyDescent="0.2">
      <c r="B280" s="32"/>
      <c r="J280"/>
      <c r="K280"/>
      <c r="L280"/>
      <c r="M280"/>
      <c r="N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2:77" s="26" customFormat="1" x14ac:dyDescent="0.2">
      <c r="B281" s="32"/>
      <c r="J281"/>
      <c r="K281"/>
      <c r="L281"/>
      <c r="M281"/>
      <c r="N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2:77" s="26" customFormat="1" x14ac:dyDescent="0.2">
      <c r="B282" s="32"/>
      <c r="J282"/>
      <c r="K282"/>
      <c r="L282"/>
      <c r="M282"/>
      <c r="N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2:77" s="26" customFormat="1" x14ac:dyDescent="0.2">
      <c r="B283" s="32"/>
      <c r="J283"/>
      <c r="K283"/>
      <c r="L283"/>
      <c r="M283"/>
      <c r="N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2:77" s="26" customFormat="1" x14ac:dyDescent="0.2">
      <c r="B284" s="32"/>
      <c r="J284"/>
      <c r="K284"/>
      <c r="L284"/>
      <c r="M284"/>
      <c r="N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2:77" s="26" customFormat="1" x14ac:dyDescent="0.2">
      <c r="B285" s="32"/>
      <c r="J285"/>
      <c r="K285"/>
      <c r="L285"/>
      <c r="M285"/>
      <c r="N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2:77" s="26" customFormat="1" x14ac:dyDescent="0.2">
      <c r="B286" s="32"/>
      <c r="J286"/>
      <c r="K286"/>
      <c r="L286"/>
      <c r="M286"/>
      <c r="N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2:77" s="26" customFormat="1" x14ac:dyDescent="0.2">
      <c r="B287" s="32"/>
      <c r="J287"/>
      <c r="K287"/>
      <c r="L287"/>
      <c r="M287"/>
      <c r="N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2:77" s="26" customFormat="1" x14ac:dyDescent="0.2">
      <c r="B288" s="32"/>
      <c r="J288"/>
      <c r="K288"/>
      <c r="L288"/>
      <c r="M288"/>
      <c r="N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2:77" s="26" customFormat="1" x14ac:dyDescent="0.2">
      <c r="B289" s="32"/>
      <c r="J289"/>
      <c r="K289"/>
      <c r="L289"/>
      <c r="M289"/>
      <c r="N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2:77" s="26" customFormat="1" x14ac:dyDescent="0.2">
      <c r="B290" s="32"/>
      <c r="J290"/>
      <c r="K290"/>
      <c r="L290"/>
      <c r="M290"/>
      <c r="N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2:77" s="26" customFormat="1" x14ac:dyDescent="0.2">
      <c r="B291" s="32"/>
      <c r="J291"/>
      <c r="K291"/>
      <c r="L291"/>
      <c r="M291"/>
      <c r="N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2:77" s="26" customFormat="1" x14ac:dyDescent="0.2">
      <c r="B292" s="32"/>
      <c r="J292"/>
      <c r="K292"/>
      <c r="L292"/>
      <c r="M292"/>
      <c r="N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2:77" s="26" customFormat="1" x14ac:dyDescent="0.2">
      <c r="B293" s="32"/>
      <c r="J293"/>
      <c r="K293"/>
      <c r="L293"/>
      <c r="M293"/>
      <c r="N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2:77" s="26" customFormat="1" x14ac:dyDescent="0.2">
      <c r="B294" s="32"/>
      <c r="J294"/>
      <c r="K294"/>
      <c r="L294"/>
      <c r="M294"/>
      <c r="N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2:77" s="26" customFormat="1" x14ac:dyDescent="0.2">
      <c r="B295" s="32"/>
      <c r="J295"/>
      <c r="K295"/>
      <c r="L295"/>
      <c r="M295"/>
      <c r="N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2:77" s="26" customFormat="1" x14ac:dyDescent="0.2">
      <c r="B296" s="32"/>
      <c r="J296"/>
      <c r="K296"/>
      <c r="L296"/>
      <c r="M296"/>
      <c r="N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2:77" s="26" customFormat="1" x14ac:dyDescent="0.2">
      <c r="B297" s="32"/>
      <c r="J297"/>
      <c r="K297"/>
      <c r="L297"/>
      <c r="M297"/>
      <c r="N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2:77" s="26" customFormat="1" x14ac:dyDescent="0.2">
      <c r="B298" s="32"/>
      <c r="J298"/>
      <c r="K298"/>
      <c r="L298"/>
      <c r="M298"/>
      <c r="N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2:77" s="26" customFormat="1" x14ac:dyDescent="0.2">
      <c r="B299" s="32"/>
      <c r="J299"/>
      <c r="K299"/>
      <c r="L299"/>
      <c r="M299"/>
      <c r="N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2:77" s="26" customFormat="1" x14ac:dyDescent="0.2">
      <c r="B300" s="32"/>
      <c r="J300"/>
      <c r="K300"/>
      <c r="L300"/>
      <c r="M300"/>
      <c r="N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2:77" s="26" customFormat="1" x14ac:dyDescent="0.2">
      <c r="B301" s="32"/>
      <c r="J301"/>
      <c r="K301"/>
      <c r="L301"/>
      <c r="M301"/>
      <c r="N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  <row r="302" spans="2:77" s="26" customFormat="1" x14ac:dyDescent="0.2">
      <c r="B302" s="32"/>
      <c r="J302"/>
      <c r="K302"/>
      <c r="L302"/>
      <c r="M302"/>
      <c r="N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</row>
    <row r="303" spans="2:77" s="26" customFormat="1" x14ac:dyDescent="0.2">
      <c r="B303" s="32"/>
      <c r="J303"/>
      <c r="K303"/>
      <c r="L303"/>
      <c r="M303"/>
      <c r="N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</row>
    <row r="304" spans="2:77" s="26" customFormat="1" x14ac:dyDescent="0.2">
      <c r="B304" s="32"/>
      <c r="J304"/>
      <c r="K304"/>
      <c r="L304"/>
      <c r="M304"/>
      <c r="N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</row>
    <row r="305" spans="2:77" s="26" customFormat="1" x14ac:dyDescent="0.2">
      <c r="B305" s="32"/>
      <c r="J305"/>
      <c r="K305"/>
      <c r="L305"/>
      <c r="M305"/>
      <c r="N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</row>
    <row r="306" spans="2:77" s="26" customFormat="1" x14ac:dyDescent="0.2">
      <c r="B306" s="32"/>
      <c r="J306"/>
      <c r="K306"/>
      <c r="L306"/>
      <c r="M306"/>
      <c r="N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</row>
    <row r="307" spans="2:77" s="26" customFormat="1" x14ac:dyDescent="0.2">
      <c r="B307" s="32"/>
      <c r="J307"/>
      <c r="K307"/>
      <c r="L307"/>
      <c r="M307"/>
      <c r="N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</row>
    <row r="308" spans="2:77" s="26" customFormat="1" x14ac:dyDescent="0.2">
      <c r="B308" s="32"/>
      <c r="J308"/>
      <c r="K308"/>
      <c r="L308"/>
      <c r="M308"/>
      <c r="N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</row>
    <row r="309" spans="2:77" s="26" customFormat="1" x14ac:dyDescent="0.2">
      <c r="B309" s="32"/>
      <c r="J309"/>
      <c r="K309"/>
      <c r="L309"/>
      <c r="M309"/>
      <c r="N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</row>
    <row r="310" spans="2:77" s="26" customFormat="1" x14ac:dyDescent="0.2">
      <c r="B310" s="32"/>
      <c r="J310"/>
      <c r="K310"/>
      <c r="L310"/>
      <c r="M310"/>
      <c r="N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</row>
    <row r="311" spans="2:77" s="26" customFormat="1" x14ac:dyDescent="0.2">
      <c r="B311" s="32"/>
      <c r="J311"/>
      <c r="K311"/>
      <c r="L311"/>
      <c r="M311"/>
      <c r="N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</row>
    <row r="312" spans="2:77" s="26" customFormat="1" x14ac:dyDescent="0.2">
      <c r="B312" s="32"/>
      <c r="J312"/>
      <c r="K312"/>
      <c r="L312"/>
      <c r="M312"/>
      <c r="N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</row>
    <row r="313" spans="2:77" s="26" customFormat="1" x14ac:dyDescent="0.2">
      <c r="B313" s="32"/>
      <c r="J313"/>
      <c r="K313"/>
      <c r="L313"/>
      <c r="M313"/>
      <c r="N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</row>
    <row r="314" spans="2:77" s="26" customFormat="1" x14ac:dyDescent="0.2">
      <c r="B314" s="32"/>
      <c r="J314"/>
      <c r="K314"/>
      <c r="L314"/>
      <c r="M314"/>
      <c r="N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</row>
    <row r="315" spans="2:77" s="26" customFormat="1" x14ac:dyDescent="0.2">
      <c r="B315" s="32"/>
      <c r="J315"/>
      <c r="K315"/>
      <c r="L315"/>
      <c r="M315"/>
      <c r="N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</row>
    <row r="316" spans="2:77" s="26" customFormat="1" x14ac:dyDescent="0.2">
      <c r="B316" s="32"/>
      <c r="J316"/>
      <c r="K316"/>
      <c r="L316"/>
      <c r="M316"/>
      <c r="N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</row>
    <row r="317" spans="2:77" s="26" customFormat="1" x14ac:dyDescent="0.2">
      <c r="B317" s="32"/>
      <c r="J317"/>
      <c r="K317"/>
      <c r="L317"/>
      <c r="M317"/>
      <c r="N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</row>
    <row r="318" spans="2:77" s="26" customFormat="1" x14ac:dyDescent="0.2">
      <c r="B318" s="32"/>
      <c r="J318"/>
      <c r="K318"/>
      <c r="L318"/>
      <c r="M318"/>
      <c r="N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</row>
    <row r="319" spans="2:77" s="26" customFormat="1" x14ac:dyDescent="0.2">
      <c r="B319" s="32"/>
      <c r="J319"/>
      <c r="K319"/>
      <c r="L319"/>
      <c r="M319"/>
      <c r="N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</row>
    <row r="320" spans="2:77" s="26" customFormat="1" x14ac:dyDescent="0.2">
      <c r="B320" s="32"/>
      <c r="J320"/>
      <c r="K320"/>
      <c r="L320"/>
      <c r="M320"/>
      <c r="N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</row>
    <row r="321" spans="2:77" s="26" customFormat="1" x14ac:dyDescent="0.2">
      <c r="B321" s="32"/>
      <c r="J321"/>
      <c r="K321"/>
      <c r="L321"/>
      <c r="M321"/>
      <c r="N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</row>
    <row r="322" spans="2:77" s="26" customFormat="1" x14ac:dyDescent="0.2">
      <c r="B322" s="32"/>
      <c r="J322"/>
      <c r="K322"/>
      <c r="L322"/>
      <c r="M322"/>
      <c r="N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</row>
    <row r="323" spans="2:77" s="26" customFormat="1" x14ac:dyDescent="0.2">
      <c r="B323" s="32"/>
      <c r="J323"/>
      <c r="K323"/>
      <c r="L323"/>
      <c r="M323"/>
      <c r="N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</row>
    <row r="324" spans="2:77" s="26" customFormat="1" x14ac:dyDescent="0.2">
      <c r="B324" s="32"/>
      <c r="J324"/>
      <c r="K324"/>
      <c r="L324"/>
      <c r="M324"/>
      <c r="N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</row>
    <row r="325" spans="2:77" s="26" customFormat="1" x14ac:dyDescent="0.2">
      <c r="B325" s="32"/>
      <c r="J325"/>
      <c r="K325"/>
      <c r="L325"/>
      <c r="M325"/>
      <c r="N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</row>
    <row r="326" spans="2:77" s="26" customFormat="1" x14ac:dyDescent="0.2">
      <c r="B326" s="32"/>
      <c r="J326"/>
      <c r="K326"/>
      <c r="L326"/>
      <c r="M326"/>
      <c r="N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</row>
    <row r="327" spans="2:77" s="26" customFormat="1" x14ac:dyDescent="0.2">
      <c r="B327" s="32"/>
      <c r="J327"/>
      <c r="K327"/>
      <c r="L327"/>
      <c r="M327"/>
      <c r="N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</row>
    <row r="328" spans="2:77" s="26" customFormat="1" x14ac:dyDescent="0.2">
      <c r="B328" s="32"/>
      <c r="J328"/>
      <c r="K328"/>
      <c r="L328"/>
      <c r="M328"/>
      <c r="N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</row>
    <row r="329" spans="2:77" s="26" customFormat="1" x14ac:dyDescent="0.2">
      <c r="B329" s="32"/>
      <c r="J329"/>
      <c r="K329"/>
      <c r="L329"/>
      <c r="M329"/>
      <c r="N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</row>
    <row r="330" spans="2:77" s="26" customFormat="1" x14ac:dyDescent="0.2">
      <c r="B330" s="32"/>
      <c r="J330"/>
      <c r="K330"/>
      <c r="L330"/>
      <c r="M330"/>
      <c r="N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</row>
    <row r="331" spans="2:77" s="26" customFormat="1" x14ac:dyDescent="0.2">
      <c r="B331" s="32"/>
      <c r="J331"/>
      <c r="K331"/>
      <c r="L331"/>
      <c r="M331"/>
      <c r="N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</row>
    <row r="332" spans="2:77" s="26" customFormat="1" x14ac:dyDescent="0.2">
      <c r="B332" s="32"/>
      <c r="J332"/>
      <c r="K332"/>
      <c r="L332"/>
      <c r="M332"/>
      <c r="N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</row>
    <row r="333" spans="2:77" s="26" customFormat="1" x14ac:dyDescent="0.2">
      <c r="B333" s="32"/>
      <c r="J333"/>
      <c r="K333"/>
      <c r="L333"/>
      <c r="M333"/>
      <c r="N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</row>
    <row r="334" spans="2:77" s="26" customFormat="1" x14ac:dyDescent="0.2">
      <c r="B334" s="32"/>
      <c r="J334"/>
      <c r="K334"/>
      <c r="L334"/>
      <c r="M334"/>
      <c r="N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</row>
    <row r="335" spans="2:77" s="26" customFormat="1" x14ac:dyDescent="0.2">
      <c r="B335" s="32"/>
      <c r="J335"/>
      <c r="K335"/>
      <c r="L335"/>
      <c r="M335"/>
      <c r="N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</row>
    <row r="336" spans="2:77" s="26" customFormat="1" x14ac:dyDescent="0.2">
      <c r="B336" s="32"/>
      <c r="J336"/>
      <c r="K336"/>
      <c r="L336"/>
      <c r="M336"/>
      <c r="N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</row>
    <row r="337" spans="2:77" s="26" customFormat="1" x14ac:dyDescent="0.2">
      <c r="B337" s="32"/>
      <c r="J337"/>
      <c r="K337"/>
      <c r="L337"/>
      <c r="M337"/>
      <c r="N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</row>
    <row r="338" spans="2:77" s="26" customFormat="1" x14ac:dyDescent="0.2">
      <c r="B338" s="32"/>
      <c r="J338"/>
      <c r="K338"/>
      <c r="L338"/>
      <c r="M338"/>
      <c r="N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</row>
    <row r="339" spans="2:77" s="26" customFormat="1" x14ac:dyDescent="0.2">
      <c r="B339" s="32"/>
      <c r="J339"/>
      <c r="K339"/>
      <c r="L339"/>
      <c r="M339"/>
      <c r="N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</row>
    <row r="340" spans="2:77" s="26" customFormat="1" x14ac:dyDescent="0.2">
      <c r="B340" s="32"/>
      <c r="J340"/>
      <c r="K340"/>
      <c r="L340"/>
      <c r="M340"/>
      <c r="N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</row>
    <row r="341" spans="2:77" s="26" customFormat="1" x14ac:dyDescent="0.2">
      <c r="B341" s="32"/>
      <c r="J341"/>
      <c r="K341"/>
      <c r="L341"/>
      <c r="M341"/>
      <c r="N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</row>
    <row r="342" spans="2:77" s="26" customFormat="1" x14ac:dyDescent="0.2">
      <c r="B342" s="32"/>
      <c r="J342"/>
      <c r="K342"/>
      <c r="L342"/>
      <c r="M342"/>
      <c r="N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</row>
    <row r="343" spans="2:77" s="26" customFormat="1" x14ac:dyDescent="0.2">
      <c r="B343" s="32"/>
      <c r="J343"/>
      <c r="K343"/>
      <c r="L343"/>
      <c r="M343"/>
      <c r="N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</row>
    <row r="344" spans="2:77" s="26" customFormat="1" x14ac:dyDescent="0.2">
      <c r="B344" s="32"/>
      <c r="J344"/>
      <c r="K344"/>
      <c r="L344"/>
      <c r="M344"/>
      <c r="N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</row>
    <row r="345" spans="2:77" s="26" customFormat="1" x14ac:dyDescent="0.2">
      <c r="B345" s="32"/>
      <c r="J345"/>
      <c r="K345"/>
      <c r="L345"/>
      <c r="M345"/>
      <c r="N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</row>
    <row r="346" spans="2:77" s="26" customFormat="1" x14ac:dyDescent="0.2">
      <c r="B346" s="32"/>
      <c r="J346"/>
      <c r="K346"/>
      <c r="L346"/>
      <c r="M346"/>
      <c r="N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</row>
    <row r="347" spans="2:77" s="26" customFormat="1" x14ac:dyDescent="0.2">
      <c r="B347" s="32"/>
      <c r="J347"/>
      <c r="K347"/>
      <c r="L347"/>
      <c r="M347"/>
      <c r="N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</row>
    <row r="348" spans="2:77" s="26" customFormat="1" x14ac:dyDescent="0.2">
      <c r="B348" s="32"/>
      <c r="J348"/>
      <c r="K348"/>
      <c r="L348"/>
      <c r="M348"/>
      <c r="N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</row>
    <row r="349" spans="2:77" s="26" customFormat="1" x14ac:dyDescent="0.2">
      <c r="B349" s="32"/>
      <c r="J349"/>
      <c r="K349"/>
      <c r="L349"/>
      <c r="M349"/>
      <c r="N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</row>
    <row r="350" spans="2:77" s="26" customFormat="1" x14ac:dyDescent="0.2">
      <c r="B350" s="32"/>
      <c r="J350"/>
      <c r="K350"/>
      <c r="L350"/>
      <c r="M350"/>
      <c r="N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</row>
    <row r="351" spans="2:77" s="26" customFormat="1" x14ac:dyDescent="0.2">
      <c r="B351" s="32"/>
      <c r="J351"/>
      <c r="K351"/>
      <c r="L351"/>
      <c r="M351"/>
      <c r="N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</row>
    <row r="352" spans="2:77" s="26" customFormat="1" x14ac:dyDescent="0.2">
      <c r="B352" s="32"/>
      <c r="J352"/>
      <c r="K352"/>
      <c r="L352"/>
      <c r="M352"/>
      <c r="N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</row>
    <row r="353" spans="2:77" s="26" customFormat="1" x14ac:dyDescent="0.2">
      <c r="B353" s="32"/>
      <c r="J353"/>
      <c r="K353"/>
      <c r="L353"/>
      <c r="M353"/>
      <c r="N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</row>
    <row r="354" spans="2:77" s="26" customFormat="1" x14ac:dyDescent="0.2">
      <c r="B354" s="32"/>
      <c r="J354"/>
      <c r="K354"/>
      <c r="L354"/>
      <c r="M354"/>
      <c r="N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</row>
    <row r="355" spans="2:77" s="26" customFormat="1" x14ac:dyDescent="0.2">
      <c r="B355" s="32"/>
      <c r="J355"/>
      <c r="K355"/>
      <c r="L355"/>
      <c r="M355"/>
      <c r="N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</row>
    <row r="356" spans="2:77" s="26" customFormat="1" x14ac:dyDescent="0.2">
      <c r="B356" s="32"/>
      <c r="J356"/>
      <c r="K356"/>
      <c r="L356"/>
      <c r="M356"/>
      <c r="N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</row>
    <row r="357" spans="2:77" s="26" customFormat="1" x14ac:dyDescent="0.2">
      <c r="B357" s="32"/>
      <c r="J357"/>
      <c r="K357"/>
      <c r="L357"/>
      <c r="M357"/>
      <c r="N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</row>
    <row r="358" spans="2:77" s="26" customFormat="1" x14ac:dyDescent="0.2">
      <c r="B358" s="32"/>
      <c r="J358"/>
      <c r="K358"/>
      <c r="L358"/>
      <c r="M358"/>
      <c r="N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</row>
    <row r="359" spans="2:77" s="26" customFormat="1" x14ac:dyDescent="0.2">
      <c r="B359" s="32"/>
      <c r="J359"/>
      <c r="K359"/>
      <c r="L359"/>
      <c r="M359"/>
      <c r="N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</row>
    <row r="360" spans="2:77" s="26" customFormat="1" x14ac:dyDescent="0.2">
      <c r="B360" s="32"/>
      <c r="J360"/>
      <c r="K360"/>
      <c r="L360"/>
      <c r="M360"/>
      <c r="N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</row>
    <row r="361" spans="2:77" s="26" customFormat="1" x14ac:dyDescent="0.2">
      <c r="B361" s="32"/>
      <c r="J361"/>
      <c r="K361"/>
      <c r="L361"/>
      <c r="M361"/>
      <c r="N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</row>
    <row r="362" spans="2:77" s="26" customFormat="1" x14ac:dyDescent="0.2">
      <c r="B362" s="32"/>
      <c r="J362"/>
      <c r="K362"/>
      <c r="L362"/>
      <c r="M362"/>
      <c r="N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</row>
    <row r="363" spans="2:77" s="26" customFormat="1" x14ac:dyDescent="0.2">
      <c r="B363" s="32"/>
      <c r="J363"/>
      <c r="K363"/>
      <c r="L363"/>
      <c r="M363"/>
      <c r="N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</row>
    <row r="364" spans="2:77" s="26" customFormat="1" x14ac:dyDescent="0.2">
      <c r="B364" s="32"/>
      <c r="J364"/>
      <c r="K364"/>
      <c r="L364"/>
      <c r="M364"/>
      <c r="N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</row>
    <row r="365" spans="2:77" s="26" customFormat="1" x14ac:dyDescent="0.2">
      <c r="B365" s="32"/>
      <c r="J365"/>
      <c r="K365"/>
      <c r="L365"/>
      <c r="M365"/>
      <c r="N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</row>
    <row r="366" spans="2:77" s="26" customFormat="1" x14ac:dyDescent="0.2">
      <c r="B366" s="32"/>
      <c r="J366"/>
      <c r="K366"/>
      <c r="L366"/>
      <c r="M366"/>
      <c r="N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</row>
    <row r="367" spans="2:77" s="26" customFormat="1" x14ac:dyDescent="0.2">
      <c r="B367" s="32"/>
      <c r="J367"/>
      <c r="K367"/>
      <c r="L367"/>
      <c r="M367"/>
      <c r="N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</row>
    <row r="368" spans="2:77" s="26" customFormat="1" x14ac:dyDescent="0.2">
      <c r="B368" s="32"/>
      <c r="J368"/>
      <c r="K368"/>
      <c r="L368"/>
      <c r="M368"/>
      <c r="N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</row>
    <row r="369" spans="2:77" s="26" customFormat="1" x14ac:dyDescent="0.2">
      <c r="B369" s="32"/>
      <c r="J369"/>
      <c r="K369"/>
      <c r="L369"/>
      <c r="M369"/>
      <c r="N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</row>
    <row r="370" spans="2:77" s="26" customFormat="1" x14ac:dyDescent="0.2">
      <c r="B370" s="32"/>
      <c r="J370"/>
      <c r="K370"/>
      <c r="L370"/>
      <c r="M370"/>
      <c r="N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</row>
    <row r="371" spans="2:77" s="26" customFormat="1" x14ac:dyDescent="0.2">
      <c r="B371" s="32"/>
      <c r="J371"/>
      <c r="K371"/>
      <c r="L371"/>
      <c r="M371"/>
      <c r="N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</row>
    <row r="372" spans="2:77" s="26" customFormat="1" x14ac:dyDescent="0.2">
      <c r="B372" s="32"/>
      <c r="J372"/>
      <c r="K372"/>
      <c r="L372"/>
      <c r="M372"/>
      <c r="N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</row>
    <row r="373" spans="2:77" s="26" customFormat="1" x14ac:dyDescent="0.2">
      <c r="B373" s="32"/>
      <c r="J373"/>
      <c r="K373"/>
      <c r="L373"/>
      <c r="M373"/>
      <c r="N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</row>
    <row r="374" spans="2:77" s="26" customFormat="1" x14ac:dyDescent="0.2">
      <c r="B374" s="32"/>
      <c r="J374"/>
      <c r="K374"/>
      <c r="L374"/>
      <c r="M374"/>
      <c r="N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</row>
    <row r="375" spans="2:77" s="26" customFormat="1" x14ac:dyDescent="0.2">
      <c r="B375" s="32"/>
      <c r="J375"/>
      <c r="K375"/>
      <c r="L375"/>
      <c r="M375"/>
      <c r="N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</row>
    <row r="376" spans="2:77" s="26" customFormat="1" x14ac:dyDescent="0.2">
      <c r="B376" s="32"/>
      <c r="J376"/>
      <c r="K376"/>
      <c r="L376"/>
      <c r="M376"/>
      <c r="N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</row>
    <row r="377" spans="2:77" s="26" customFormat="1" x14ac:dyDescent="0.2">
      <c r="B377" s="32"/>
      <c r="J377"/>
      <c r="K377"/>
      <c r="L377"/>
      <c r="M377"/>
      <c r="N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</row>
    <row r="378" spans="2:77" s="26" customFormat="1" x14ac:dyDescent="0.2">
      <c r="B378" s="32"/>
      <c r="J378"/>
      <c r="K378"/>
      <c r="L378"/>
      <c r="M378"/>
      <c r="N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</row>
    <row r="379" spans="2:77" s="26" customFormat="1" x14ac:dyDescent="0.2">
      <c r="B379" s="32"/>
      <c r="J379"/>
      <c r="K379"/>
      <c r="L379"/>
      <c r="M379"/>
      <c r="N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</row>
    <row r="380" spans="2:77" s="26" customFormat="1" x14ac:dyDescent="0.2">
      <c r="B380" s="32"/>
      <c r="J380"/>
      <c r="K380"/>
      <c r="L380"/>
      <c r="M380"/>
      <c r="N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</row>
    <row r="381" spans="2:77" s="26" customFormat="1" x14ac:dyDescent="0.2">
      <c r="B381" s="32"/>
      <c r="J381"/>
      <c r="K381"/>
      <c r="L381"/>
      <c r="M381"/>
      <c r="N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</row>
    <row r="382" spans="2:77" s="26" customFormat="1" x14ac:dyDescent="0.2">
      <c r="B382" s="32"/>
      <c r="J382"/>
      <c r="K382"/>
      <c r="L382"/>
      <c r="M382"/>
      <c r="N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</row>
    <row r="383" spans="2:77" s="26" customFormat="1" x14ac:dyDescent="0.2">
      <c r="B383" s="32"/>
      <c r="J383"/>
      <c r="K383"/>
      <c r="L383"/>
      <c r="M383"/>
      <c r="N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</row>
    <row r="384" spans="2:77" s="26" customFormat="1" x14ac:dyDescent="0.2">
      <c r="B384" s="32"/>
      <c r="J384"/>
      <c r="K384"/>
      <c r="L384"/>
      <c r="M384"/>
      <c r="N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</row>
    <row r="385" spans="2:77" s="26" customFormat="1" x14ac:dyDescent="0.2">
      <c r="B385" s="32"/>
      <c r="J385"/>
      <c r="K385"/>
      <c r="L385"/>
      <c r="M385"/>
      <c r="N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</row>
    <row r="386" spans="2:77" s="26" customFormat="1" x14ac:dyDescent="0.2">
      <c r="B386" s="32"/>
      <c r="J386"/>
      <c r="K386"/>
      <c r="L386"/>
      <c r="M386"/>
      <c r="N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</row>
    <row r="387" spans="2:77" s="26" customFormat="1" x14ac:dyDescent="0.2">
      <c r="B387" s="32"/>
      <c r="J387"/>
      <c r="K387"/>
      <c r="L387"/>
      <c r="M387"/>
      <c r="N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</row>
    <row r="388" spans="2:77" s="26" customFormat="1" x14ac:dyDescent="0.2">
      <c r="B388" s="32"/>
      <c r="J388"/>
      <c r="K388"/>
      <c r="L388"/>
      <c r="M388"/>
      <c r="N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</row>
    <row r="389" spans="2:77" s="26" customFormat="1" x14ac:dyDescent="0.2">
      <c r="B389" s="32"/>
      <c r="J389"/>
      <c r="K389"/>
      <c r="L389"/>
      <c r="M389"/>
      <c r="N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</row>
    <row r="390" spans="2:77" s="26" customFormat="1" x14ac:dyDescent="0.2">
      <c r="B390" s="32"/>
      <c r="J390"/>
      <c r="K390"/>
      <c r="L390"/>
      <c r="M390"/>
      <c r="N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</row>
    <row r="391" spans="2:77" s="26" customFormat="1" x14ac:dyDescent="0.2">
      <c r="B391" s="32"/>
      <c r="J391"/>
      <c r="K391"/>
      <c r="L391"/>
      <c r="M391"/>
      <c r="N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</row>
    <row r="392" spans="2:77" s="26" customFormat="1" x14ac:dyDescent="0.2">
      <c r="B392" s="32"/>
      <c r="J392"/>
      <c r="K392"/>
      <c r="L392"/>
      <c r="M392"/>
      <c r="N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</row>
    <row r="393" spans="2:77" s="26" customFormat="1" x14ac:dyDescent="0.2">
      <c r="B393" s="32"/>
      <c r="J393"/>
      <c r="K393"/>
      <c r="L393"/>
      <c r="M393"/>
      <c r="N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</row>
    <row r="394" spans="2:77" s="26" customFormat="1" x14ac:dyDescent="0.2">
      <c r="B394" s="32"/>
      <c r="J394"/>
      <c r="K394"/>
      <c r="L394"/>
      <c r="M394"/>
      <c r="N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</row>
    <row r="395" spans="2:77" s="26" customFormat="1" x14ac:dyDescent="0.2">
      <c r="B395" s="32"/>
      <c r="J395"/>
      <c r="K395"/>
      <c r="L395"/>
      <c r="M395"/>
      <c r="N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</row>
    <row r="396" spans="2:77" s="26" customFormat="1" x14ac:dyDescent="0.2">
      <c r="B396" s="32"/>
      <c r="J396"/>
      <c r="K396"/>
      <c r="L396"/>
      <c r="M396"/>
      <c r="N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</row>
    <row r="397" spans="2:77" s="26" customFormat="1" x14ac:dyDescent="0.2">
      <c r="B397" s="32"/>
      <c r="J397"/>
      <c r="K397"/>
      <c r="L397"/>
      <c r="M397"/>
      <c r="N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</row>
    <row r="398" spans="2:77" s="26" customFormat="1" x14ac:dyDescent="0.2">
      <c r="B398" s="32"/>
      <c r="J398"/>
      <c r="K398"/>
      <c r="L398"/>
      <c r="M398"/>
      <c r="N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</row>
    <row r="399" spans="2:77" s="26" customFormat="1" x14ac:dyDescent="0.2">
      <c r="B399" s="32"/>
      <c r="J399"/>
      <c r="K399"/>
      <c r="L399"/>
      <c r="M399"/>
      <c r="N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</row>
    <row r="400" spans="2:77" s="26" customFormat="1" x14ac:dyDescent="0.2">
      <c r="B400" s="32"/>
      <c r="J400"/>
      <c r="K400"/>
      <c r="L400"/>
      <c r="M400"/>
      <c r="N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</row>
    <row r="401" spans="2:77" s="26" customFormat="1" x14ac:dyDescent="0.2">
      <c r="B401" s="32"/>
      <c r="J401"/>
      <c r="K401"/>
      <c r="L401"/>
      <c r="M401"/>
      <c r="N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</row>
    <row r="402" spans="2:77" s="26" customFormat="1" x14ac:dyDescent="0.2">
      <c r="B402" s="32"/>
      <c r="J402"/>
      <c r="K402"/>
      <c r="L402"/>
      <c r="M402"/>
      <c r="N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</row>
    <row r="403" spans="2:77" s="26" customFormat="1" x14ac:dyDescent="0.2">
      <c r="B403" s="32"/>
      <c r="J403"/>
      <c r="K403"/>
      <c r="L403"/>
      <c r="M403"/>
      <c r="N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</row>
    <row r="404" spans="2:77" s="26" customFormat="1" x14ac:dyDescent="0.2">
      <c r="B404" s="32"/>
      <c r="J404"/>
      <c r="K404"/>
      <c r="L404"/>
      <c r="M404"/>
      <c r="N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</row>
    <row r="405" spans="2:77" s="26" customFormat="1" x14ac:dyDescent="0.2">
      <c r="B405" s="32"/>
      <c r="J405"/>
      <c r="K405"/>
      <c r="L405"/>
      <c r="M405"/>
      <c r="N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</row>
    <row r="406" spans="2:77" s="26" customFormat="1" x14ac:dyDescent="0.2">
      <c r="B406" s="32"/>
      <c r="J406"/>
      <c r="K406"/>
      <c r="L406"/>
      <c r="M406"/>
      <c r="N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</row>
    <row r="407" spans="2:77" s="26" customFormat="1" x14ac:dyDescent="0.2">
      <c r="B407" s="32"/>
      <c r="J407"/>
      <c r="K407"/>
      <c r="L407"/>
      <c r="M407"/>
      <c r="N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</row>
    <row r="408" spans="2:77" s="26" customFormat="1" x14ac:dyDescent="0.2">
      <c r="B408" s="32"/>
      <c r="J408"/>
      <c r="K408"/>
      <c r="L408"/>
      <c r="M408"/>
      <c r="N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</row>
    <row r="409" spans="2:77" s="26" customFormat="1" x14ac:dyDescent="0.2">
      <c r="B409" s="32"/>
      <c r="J409"/>
      <c r="K409"/>
      <c r="L409"/>
      <c r="M409"/>
      <c r="N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</row>
    <row r="410" spans="2:77" s="26" customFormat="1" x14ac:dyDescent="0.2">
      <c r="B410" s="32"/>
      <c r="J410"/>
      <c r="K410"/>
      <c r="L410"/>
      <c r="M410"/>
      <c r="N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</row>
    <row r="411" spans="2:77" s="26" customFormat="1" x14ac:dyDescent="0.2">
      <c r="B411" s="32"/>
      <c r="J411"/>
      <c r="K411"/>
      <c r="L411"/>
      <c r="M411"/>
      <c r="N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</row>
    <row r="412" spans="2:77" s="26" customFormat="1" x14ac:dyDescent="0.2">
      <c r="B412" s="32"/>
      <c r="J412"/>
      <c r="K412"/>
      <c r="L412"/>
      <c r="M412"/>
      <c r="N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</row>
    <row r="413" spans="2:77" s="26" customFormat="1" x14ac:dyDescent="0.2">
      <c r="B413" s="32"/>
      <c r="J413"/>
      <c r="K413"/>
      <c r="L413"/>
      <c r="M413"/>
      <c r="N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</row>
    <row r="414" spans="2:77" s="26" customFormat="1" x14ac:dyDescent="0.2">
      <c r="B414" s="32"/>
      <c r="J414"/>
      <c r="K414"/>
      <c r="L414"/>
      <c r="M414"/>
      <c r="N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</row>
    <row r="415" spans="2:77" s="26" customFormat="1" x14ac:dyDescent="0.2">
      <c r="B415" s="32"/>
      <c r="J415"/>
      <c r="K415"/>
      <c r="L415"/>
      <c r="M415"/>
      <c r="N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</row>
    <row r="416" spans="2:77" s="26" customFormat="1" x14ac:dyDescent="0.2">
      <c r="B416" s="32"/>
      <c r="J416"/>
      <c r="K416"/>
      <c r="L416"/>
      <c r="M416"/>
      <c r="N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</row>
    <row r="417" spans="2:77" s="26" customFormat="1" x14ac:dyDescent="0.2">
      <c r="B417" s="32"/>
      <c r="J417"/>
      <c r="K417"/>
      <c r="L417"/>
      <c r="M417"/>
      <c r="N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</row>
    <row r="418" spans="2:77" s="26" customFormat="1" x14ac:dyDescent="0.2">
      <c r="B418" s="32"/>
      <c r="J418"/>
      <c r="K418"/>
      <c r="L418"/>
      <c r="M418"/>
      <c r="N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</row>
    <row r="419" spans="2:77" s="26" customFormat="1" x14ac:dyDescent="0.2">
      <c r="B419" s="32"/>
      <c r="J419"/>
      <c r="K419"/>
      <c r="L419"/>
      <c r="M419"/>
      <c r="N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</row>
    <row r="420" spans="2:77" s="26" customFormat="1" x14ac:dyDescent="0.2">
      <c r="B420" s="32"/>
      <c r="J420"/>
      <c r="K420"/>
      <c r="L420"/>
      <c r="M420"/>
      <c r="N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</row>
    <row r="421" spans="2:77" s="26" customFormat="1" x14ac:dyDescent="0.2">
      <c r="B421" s="32"/>
      <c r="J421"/>
      <c r="K421"/>
      <c r="L421"/>
      <c r="M421"/>
      <c r="N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</row>
    <row r="422" spans="2:77" s="26" customFormat="1" x14ac:dyDescent="0.2">
      <c r="B422" s="32"/>
      <c r="J422"/>
      <c r="K422"/>
      <c r="L422"/>
      <c r="M422"/>
      <c r="N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</row>
    <row r="423" spans="2:77" s="26" customFormat="1" x14ac:dyDescent="0.2">
      <c r="B423" s="32"/>
      <c r="J423"/>
      <c r="K423"/>
      <c r="L423"/>
      <c r="M423"/>
      <c r="N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</row>
    <row r="424" spans="2:77" s="26" customFormat="1" x14ac:dyDescent="0.2">
      <c r="B424" s="32"/>
      <c r="J424"/>
      <c r="K424"/>
      <c r="L424"/>
      <c r="M424"/>
      <c r="N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</row>
    <row r="425" spans="2:77" s="26" customFormat="1" x14ac:dyDescent="0.2">
      <c r="B425" s="32"/>
      <c r="J425"/>
      <c r="K425"/>
      <c r="L425"/>
      <c r="M425"/>
      <c r="N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</row>
    <row r="426" spans="2:77" s="26" customFormat="1" x14ac:dyDescent="0.2">
      <c r="B426" s="32"/>
      <c r="J426"/>
      <c r="K426"/>
      <c r="L426"/>
      <c r="M426"/>
      <c r="N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</row>
    <row r="427" spans="2:77" s="26" customFormat="1" x14ac:dyDescent="0.2">
      <c r="B427" s="32"/>
      <c r="J427"/>
      <c r="K427"/>
      <c r="L427"/>
      <c r="M427"/>
      <c r="N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</row>
    <row r="428" spans="2:77" s="26" customFormat="1" x14ac:dyDescent="0.2">
      <c r="B428" s="32"/>
      <c r="J428"/>
      <c r="K428"/>
      <c r="L428"/>
      <c r="M428"/>
      <c r="N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</row>
    <row r="429" spans="2:77" s="26" customFormat="1" x14ac:dyDescent="0.2">
      <c r="B429" s="32"/>
      <c r="J429"/>
      <c r="K429"/>
      <c r="L429"/>
      <c r="M429"/>
      <c r="N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</row>
    <row r="430" spans="2:77" s="26" customFormat="1" x14ac:dyDescent="0.2">
      <c r="B430" s="32"/>
      <c r="J430"/>
      <c r="K430"/>
      <c r="L430"/>
      <c r="M430"/>
      <c r="N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</row>
    <row r="431" spans="2:77" s="26" customFormat="1" x14ac:dyDescent="0.2">
      <c r="B431" s="32"/>
      <c r="J431"/>
      <c r="K431"/>
      <c r="L431"/>
      <c r="M431"/>
      <c r="N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</row>
    <row r="432" spans="2:77" s="26" customFormat="1" x14ac:dyDescent="0.2">
      <c r="B432" s="32"/>
      <c r="J432"/>
      <c r="K432"/>
      <c r="L432"/>
      <c r="M432"/>
      <c r="N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</row>
    <row r="433" spans="2:77" s="26" customFormat="1" x14ac:dyDescent="0.2">
      <c r="B433" s="32"/>
      <c r="J433"/>
      <c r="K433"/>
      <c r="L433"/>
      <c r="M433"/>
      <c r="N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</row>
    <row r="434" spans="2:77" s="26" customFormat="1" x14ac:dyDescent="0.2">
      <c r="B434" s="32"/>
      <c r="J434"/>
      <c r="K434"/>
      <c r="L434"/>
      <c r="M434"/>
      <c r="N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</row>
    <row r="435" spans="2:77" s="26" customFormat="1" x14ac:dyDescent="0.2">
      <c r="B435" s="32"/>
      <c r="J435"/>
      <c r="K435"/>
      <c r="L435"/>
      <c r="M435"/>
      <c r="N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</row>
    <row r="436" spans="2:77" s="26" customFormat="1" x14ac:dyDescent="0.2">
      <c r="B436" s="32"/>
      <c r="J436"/>
      <c r="K436"/>
      <c r="L436"/>
      <c r="M436"/>
      <c r="N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</row>
    <row r="437" spans="2:77" s="26" customFormat="1" x14ac:dyDescent="0.2">
      <c r="B437" s="32"/>
      <c r="J437"/>
      <c r="K437"/>
      <c r="L437"/>
      <c r="M437"/>
      <c r="N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</row>
    <row r="438" spans="2:77" s="26" customFormat="1" x14ac:dyDescent="0.2">
      <c r="B438" s="32"/>
      <c r="J438"/>
      <c r="K438"/>
      <c r="L438"/>
      <c r="M438"/>
      <c r="N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</row>
    <row r="439" spans="2:77" s="26" customFormat="1" x14ac:dyDescent="0.2">
      <c r="B439" s="32"/>
      <c r="J439"/>
      <c r="K439"/>
      <c r="L439"/>
      <c r="M439"/>
      <c r="N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</row>
    <row r="440" spans="2:77" s="26" customFormat="1" x14ac:dyDescent="0.2">
      <c r="B440" s="32"/>
      <c r="J440"/>
      <c r="K440"/>
      <c r="L440"/>
      <c r="M440"/>
      <c r="N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</row>
    <row r="441" spans="2:77" s="26" customFormat="1" x14ac:dyDescent="0.2">
      <c r="B441" s="32"/>
      <c r="J441"/>
      <c r="K441"/>
      <c r="L441"/>
      <c r="M441"/>
      <c r="N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</row>
    <row r="442" spans="2:77" s="26" customFormat="1" x14ac:dyDescent="0.2">
      <c r="B442" s="32"/>
      <c r="J442"/>
      <c r="K442"/>
      <c r="L442"/>
      <c r="M442"/>
      <c r="N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</row>
    <row r="443" spans="2:77" s="26" customFormat="1" x14ac:dyDescent="0.2">
      <c r="B443" s="32"/>
      <c r="J443"/>
      <c r="K443"/>
      <c r="L443"/>
      <c r="M443"/>
      <c r="N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</row>
    <row r="444" spans="2:77" s="26" customFormat="1" x14ac:dyDescent="0.2">
      <c r="B444" s="32"/>
      <c r="J444"/>
      <c r="K444"/>
      <c r="L444"/>
      <c r="M444"/>
      <c r="N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</row>
    <row r="445" spans="2:77" s="26" customFormat="1" x14ac:dyDescent="0.2">
      <c r="B445" s="32"/>
      <c r="J445"/>
      <c r="K445"/>
      <c r="L445"/>
      <c r="M445"/>
      <c r="N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</row>
    <row r="446" spans="2:77" s="26" customFormat="1" x14ac:dyDescent="0.2">
      <c r="B446" s="32"/>
      <c r="J446"/>
      <c r="K446"/>
      <c r="L446"/>
      <c r="M446"/>
      <c r="N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</row>
  </sheetData>
  <sheetProtection sheet="1" objects="1" scenarios="1" formatCells="0" formatColumns="0"/>
  <mergeCells count="18">
    <mergeCell ref="B1:H1"/>
    <mergeCell ref="B2:H2"/>
    <mergeCell ref="B9:H9"/>
    <mergeCell ref="B35:H35"/>
    <mergeCell ref="B68:H68"/>
    <mergeCell ref="B75:H75"/>
    <mergeCell ref="B101:H101"/>
    <mergeCell ref="C198:H198"/>
    <mergeCell ref="B42:H42"/>
    <mergeCell ref="B167:H167"/>
    <mergeCell ref="B174:H174"/>
    <mergeCell ref="B108:H108"/>
    <mergeCell ref="B134:H134"/>
    <mergeCell ref="B141:H141"/>
    <mergeCell ref="C66:H66"/>
    <mergeCell ref="C99:H99"/>
    <mergeCell ref="C132:H132"/>
    <mergeCell ref="C165:H165"/>
  </mergeCells>
  <pageMargins left="0.75" right="0.75" top="1" bottom="1" header="0.5" footer="0.5"/>
  <pageSetup scale="8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CC6A-143A-41DD-BE48-F83668ED0CFA}">
  <sheetPr>
    <tabColor rgb="FFFFFF00"/>
    <pageSetUpPr fitToPage="1"/>
  </sheetPr>
  <dimension ref="A1:AH43"/>
  <sheetViews>
    <sheetView showGridLines="0" zoomScaleNormal="100" workbookViewId="0">
      <selection activeCell="E25" sqref="E25"/>
    </sheetView>
  </sheetViews>
  <sheetFormatPr baseColWidth="10" defaultColWidth="8.6640625" defaultRowHeight="16" x14ac:dyDescent="0.2"/>
  <cols>
    <col min="1" max="1" width="4.5" customWidth="1"/>
    <col min="2" max="2" width="42.33203125" style="32" customWidth="1"/>
    <col min="3" max="3" width="14.33203125" style="26" customWidth="1"/>
    <col min="4" max="4" width="6.1640625" style="26" customWidth="1"/>
    <col min="5" max="5" width="19.5" style="26" customWidth="1"/>
    <col min="6" max="6" width="11.33203125" style="26" customWidth="1"/>
    <col min="7" max="7" width="19.1640625" style="23" customWidth="1"/>
    <col min="8" max="8" width="15.1640625" style="27" customWidth="1"/>
    <col min="9" max="9" width="15.5" style="27" customWidth="1"/>
    <col min="10" max="34" width="8.6640625" style="27"/>
  </cols>
  <sheetData>
    <row r="1" spans="2:34" s="16" customFormat="1" ht="21" thickBot="1" x14ac:dyDescent="0.25">
      <c r="B1" s="446" t="s">
        <v>108</v>
      </c>
      <c r="C1" s="447"/>
      <c r="D1" s="447"/>
      <c r="E1" s="447"/>
      <c r="F1" s="447"/>
      <c r="G1" s="448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2:34" s="14" customFormat="1" ht="18" thickBot="1" x14ac:dyDescent="0.25">
      <c r="B2" s="342" t="s">
        <v>109</v>
      </c>
      <c r="C2" s="343"/>
      <c r="D2" s="444" t="s">
        <v>110</v>
      </c>
      <c r="E2" s="444"/>
      <c r="F2" s="445"/>
      <c r="G2" s="221">
        <f>'Spending Plan'!C9</f>
        <v>0</v>
      </c>
      <c r="H2" s="222">
        <f>G2*12</f>
        <v>0</v>
      </c>
      <c r="I2" s="220" t="s">
        <v>111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2:34" s="14" customFormat="1" ht="61.5" customHeight="1" x14ac:dyDescent="0.2">
      <c r="B3" s="223"/>
      <c r="C3" s="224" t="s">
        <v>112</v>
      </c>
      <c r="D3" s="225"/>
      <c r="E3" s="225"/>
      <c r="F3" s="225"/>
      <c r="G3" s="22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2:34" s="16" customFormat="1" ht="35" thickBot="1" x14ac:dyDescent="0.25">
      <c r="B4" s="227" t="s">
        <v>113</v>
      </c>
      <c r="C4" s="228" t="s">
        <v>114</v>
      </c>
      <c r="D4" s="229" t="s">
        <v>115</v>
      </c>
      <c r="E4" s="230" t="s">
        <v>109</v>
      </c>
      <c r="F4" s="231" t="s">
        <v>116</v>
      </c>
      <c r="G4" s="232" t="s">
        <v>117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2:34" ht="17" thickBot="1" x14ac:dyDescent="0.25">
      <c r="B5" s="223" t="s">
        <v>82</v>
      </c>
      <c r="C5" s="169">
        <v>0.1</v>
      </c>
      <c r="D5" s="233" t="s">
        <v>118</v>
      </c>
      <c r="E5" s="170">
        <f>$G$2</f>
        <v>0</v>
      </c>
      <c r="F5" s="170"/>
      <c r="G5" s="164">
        <f>C5*E5</f>
        <v>0</v>
      </c>
    </row>
    <row r="6" spans="2:34" s="14" customFormat="1" ht="17" thickBot="1" x14ac:dyDescent="0.25">
      <c r="B6" s="223" t="s">
        <v>119</v>
      </c>
      <c r="C6" s="219" t="s">
        <v>120</v>
      </c>
      <c r="D6" s="442" t="s">
        <v>121</v>
      </c>
      <c r="E6" s="442"/>
      <c r="F6" s="443"/>
      <c r="G6" s="164">
        <f>'Spending Plan'!C25</f>
        <v>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2:34" s="1" customFormat="1" ht="18" thickBot="1" x14ac:dyDescent="0.25">
      <c r="B7" s="234" t="s">
        <v>122</v>
      </c>
      <c r="C7" s="235"/>
      <c r="D7" s="236"/>
      <c r="E7" s="237"/>
      <c r="F7" s="237"/>
      <c r="G7" s="221">
        <f>G2-G5-G6</f>
        <v>0</v>
      </c>
      <c r="H7" s="222">
        <f>G7*12</f>
        <v>0</v>
      </c>
      <c r="I7" s="220" t="s">
        <v>123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2:34" ht="17" thickBot="1" x14ac:dyDescent="0.25">
      <c r="B8" s="34"/>
      <c r="C8" s="68"/>
      <c r="D8" s="23"/>
      <c r="E8" s="117"/>
      <c r="F8" s="117"/>
      <c r="G8" s="117"/>
    </row>
    <row r="9" spans="2:34" s="47" customFormat="1" ht="35" thickBot="1" x14ac:dyDescent="0.25">
      <c r="B9" s="238" t="s">
        <v>124</v>
      </c>
      <c r="C9" s="239" t="s">
        <v>114</v>
      </c>
      <c r="D9" s="240" t="s">
        <v>115</v>
      </c>
      <c r="E9" s="241" t="s">
        <v>125</v>
      </c>
      <c r="F9" s="242" t="s">
        <v>116</v>
      </c>
      <c r="G9" s="243" t="s">
        <v>117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2:34" s="1" customFormat="1" ht="18" thickBot="1" x14ac:dyDescent="0.25">
      <c r="B10" s="244" t="s">
        <v>86</v>
      </c>
      <c r="C10" s="166"/>
      <c r="D10" s="233" t="s">
        <v>118</v>
      </c>
      <c r="E10" s="170">
        <f>$G$7</f>
        <v>0</v>
      </c>
      <c r="F10" s="245" t="s">
        <v>116</v>
      </c>
      <c r="G10" s="165">
        <f>C10*E10</f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2:34" s="14" customFormat="1" ht="17" thickBot="1" x14ac:dyDescent="0.25">
      <c r="B11" s="246"/>
      <c r="C11" s="167"/>
      <c r="D11" s="225"/>
      <c r="E11" s="247"/>
      <c r="F11" s="247"/>
      <c r="G11" s="248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2:34" ht="17" thickBot="1" x14ac:dyDescent="0.25">
      <c r="B12" s="246" t="s">
        <v>87</v>
      </c>
      <c r="C12" s="166"/>
      <c r="D12" s="233" t="s">
        <v>118</v>
      </c>
      <c r="E12" s="170">
        <f>$G$7</f>
        <v>0</v>
      </c>
      <c r="F12" s="245" t="s">
        <v>116</v>
      </c>
      <c r="G12" s="165">
        <f>C12*E12</f>
        <v>0</v>
      </c>
    </row>
    <row r="13" spans="2:34" ht="17" thickBot="1" x14ac:dyDescent="0.25">
      <c r="B13" s="246"/>
      <c r="C13" s="168"/>
      <c r="D13" s="233"/>
      <c r="E13" s="170"/>
      <c r="F13" s="170"/>
      <c r="G13" s="249"/>
    </row>
    <row r="14" spans="2:34" ht="17" thickBot="1" x14ac:dyDescent="0.25">
      <c r="B14" s="246" t="s">
        <v>88</v>
      </c>
      <c r="C14" s="166"/>
      <c r="D14" s="233" t="s">
        <v>118</v>
      </c>
      <c r="E14" s="170">
        <f>$G$7</f>
        <v>0</v>
      </c>
      <c r="F14" s="245" t="s">
        <v>116</v>
      </c>
      <c r="G14" s="165">
        <f>C14*E14</f>
        <v>0</v>
      </c>
    </row>
    <row r="15" spans="2:34" ht="17" thickBot="1" x14ac:dyDescent="0.25">
      <c r="B15" s="246"/>
      <c r="C15" s="168"/>
      <c r="D15" s="233"/>
      <c r="E15" s="170"/>
      <c r="F15" s="170"/>
      <c r="G15" s="249"/>
    </row>
    <row r="16" spans="2:34" ht="17" thickBot="1" x14ac:dyDescent="0.25">
      <c r="B16" s="246" t="s">
        <v>89</v>
      </c>
      <c r="C16" s="166"/>
      <c r="D16" s="233" t="s">
        <v>118</v>
      </c>
      <c r="E16" s="170">
        <f>$G$7</f>
        <v>0</v>
      </c>
      <c r="F16" s="245" t="s">
        <v>116</v>
      </c>
      <c r="G16" s="165">
        <f>C16*E16</f>
        <v>0</v>
      </c>
    </row>
    <row r="17" spans="1:34" ht="17" thickBot="1" x14ac:dyDescent="0.25">
      <c r="B17" s="246"/>
      <c r="C17" s="168"/>
      <c r="D17" s="233"/>
      <c r="E17" s="170"/>
      <c r="F17" s="170"/>
      <c r="G17" s="249"/>
    </row>
    <row r="18" spans="1:34" s="1" customFormat="1" ht="14.75" customHeight="1" thickBot="1" x14ac:dyDescent="0.25">
      <c r="B18" s="244" t="s">
        <v>90</v>
      </c>
      <c r="C18" s="166"/>
      <c r="D18" s="233" t="s">
        <v>118</v>
      </c>
      <c r="E18" s="170">
        <f>$G$7</f>
        <v>0</v>
      </c>
      <c r="F18" s="245" t="s">
        <v>116</v>
      </c>
      <c r="G18" s="165">
        <f>C18*E18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1" customFormat="1" ht="14.75" customHeight="1" thickBot="1" x14ac:dyDescent="0.25">
      <c r="B19" s="244"/>
      <c r="C19" s="168"/>
      <c r="D19" s="233"/>
      <c r="E19" s="170"/>
      <c r="F19" s="170"/>
      <c r="G19" s="24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ht="17" thickBot="1" x14ac:dyDescent="0.25">
      <c r="B20" s="246" t="s">
        <v>91</v>
      </c>
      <c r="C20" s="166"/>
      <c r="D20" s="233" t="s">
        <v>118</v>
      </c>
      <c r="E20" s="170">
        <f>$G$7</f>
        <v>0</v>
      </c>
      <c r="F20" s="245" t="s">
        <v>116</v>
      </c>
      <c r="G20" s="165">
        <f>C20*E20</f>
        <v>0</v>
      </c>
    </row>
    <row r="21" spans="1:34" ht="17" thickBot="1" x14ac:dyDescent="0.25">
      <c r="B21" s="246"/>
      <c r="C21" s="168"/>
      <c r="D21" s="233"/>
      <c r="E21" s="170"/>
      <c r="F21" s="170"/>
      <c r="G21" s="249"/>
    </row>
    <row r="22" spans="1:34" ht="17" thickBot="1" x14ac:dyDescent="0.25">
      <c r="B22" s="246" t="s">
        <v>92</v>
      </c>
      <c r="C22" s="166"/>
      <c r="D22" s="233" t="s">
        <v>118</v>
      </c>
      <c r="E22" s="170">
        <f>$G$7</f>
        <v>0</v>
      </c>
      <c r="F22" s="245" t="s">
        <v>116</v>
      </c>
      <c r="G22" s="165">
        <f>C22*E22</f>
        <v>0</v>
      </c>
    </row>
    <row r="23" spans="1:34" ht="17" thickBot="1" x14ac:dyDescent="0.25">
      <c r="B23" s="223"/>
      <c r="C23" s="168"/>
      <c r="D23" s="233"/>
      <c r="E23" s="170"/>
      <c r="F23" s="170"/>
      <c r="G23" s="249"/>
    </row>
    <row r="24" spans="1:34" ht="17" thickBot="1" x14ac:dyDescent="0.25">
      <c r="B24" s="223" t="s">
        <v>93</v>
      </c>
      <c r="C24" s="166"/>
      <c r="D24" s="233" t="s">
        <v>118</v>
      </c>
      <c r="E24" s="170">
        <f>$G$7</f>
        <v>0</v>
      </c>
      <c r="F24" s="245" t="s">
        <v>116</v>
      </c>
      <c r="G24" s="165">
        <f>C24*E24</f>
        <v>0</v>
      </c>
    </row>
    <row r="25" spans="1:34" ht="17" thickBot="1" x14ac:dyDescent="0.25">
      <c r="B25" s="223"/>
      <c r="C25" s="168"/>
      <c r="D25" s="233"/>
      <c r="E25" s="170"/>
      <c r="F25" s="170"/>
      <c r="G25" s="249"/>
    </row>
    <row r="26" spans="1:34" s="27" customFormat="1" ht="17" thickBot="1" x14ac:dyDescent="0.25">
      <c r="A26"/>
      <c r="B26" s="223" t="s">
        <v>94</v>
      </c>
      <c r="C26" s="166"/>
      <c r="D26" s="233" t="s">
        <v>118</v>
      </c>
      <c r="E26" s="170">
        <f>$G$7</f>
        <v>0</v>
      </c>
      <c r="F26" s="245" t="s">
        <v>116</v>
      </c>
      <c r="G26" s="165">
        <f>C26*E26</f>
        <v>0</v>
      </c>
    </row>
    <row r="27" spans="1:34" s="27" customFormat="1" ht="17" thickBot="1" x14ac:dyDescent="0.25">
      <c r="A27"/>
      <c r="B27" s="223"/>
      <c r="C27" s="168"/>
      <c r="D27" s="233"/>
      <c r="E27" s="170"/>
      <c r="F27" s="170"/>
      <c r="G27" s="249"/>
    </row>
    <row r="28" spans="1:34" s="27" customFormat="1" ht="17" thickBot="1" x14ac:dyDescent="0.25">
      <c r="A28"/>
      <c r="B28" s="223" t="s">
        <v>95</v>
      </c>
      <c r="C28" s="166"/>
      <c r="D28" s="233" t="s">
        <v>118</v>
      </c>
      <c r="E28" s="170">
        <f>$G$7</f>
        <v>0</v>
      </c>
      <c r="F28" s="245" t="s">
        <v>116</v>
      </c>
      <c r="G28" s="165">
        <f>C28*E28</f>
        <v>0</v>
      </c>
    </row>
    <row r="29" spans="1:34" s="27" customFormat="1" ht="17" thickBot="1" x14ac:dyDescent="0.25">
      <c r="A29"/>
      <c r="B29" s="223"/>
      <c r="C29" s="168"/>
      <c r="D29" s="233"/>
      <c r="E29" s="170"/>
      <c r="F29" s="170"/>
      <c r="G29" s="249"/>
    </row>
    <row r="30" spans="1:34" s="27" customFormat="1" ht="17" thickBot="1" x14ac:dyDescent="0.25">
      <c r="A30"/>
      <c r="B30" s="223" t="s">
        <v>101</v>
      </c>
      <c r="C30" s="166"/>
      <c r="D30" s="233" t="s">
        <v>118</v>
      </c>
      <c r="E30" s="170">
        <f>$G$7</f>
        <v>0</v>
      </c>
      <c r="F30" s="245" t="s">
        <v>116</v>
      </c>
      <c r="G30" s="165">
        <f>C30*E30</f>
        <v>0</v>
      </c>
    </row>
    <row r="31" spans="1:34" s="27" customFormat="1" x14ac:dyDescent="0.2">
      <c r="A31"/>
      <c r="B31" s="223"/>
      <c r="C31" s="250"/>
      <c r="D31" s="233"/>
      <c r="E31" s="170"/>
      <c r="F31" s="170"/>
      <c r="G31" s="249"/>
    </row>
    <row r="32" spans="1:34" s="27" customFormat="1" x14ac:dyDescent="0.2">
      <c r="A32"/>
      <c r="B32" s="223" t="s">
        <v>98</v>
      </c>
      <c r="C32" s="251" t="s">
        <v>120</v>
      </c>
      <c r="D32" s="252"/>
      <c r="E32" s="253"/>
      <c r="F32" s="253"/>
      <c r="G32" s="254"/>
    </row>
    <row r="33" spans="1:34" s="27" customFormat="1" x14ac:dyDescent="0.2">
      <c r="A33"/>
      <c r="B33" s="223"/>
      <c r="C33" s="170"/>
      <c r="D33" s="252"/>
      <c r="E33" s="253"/>
      <c r="F33" s="253"/>
      <c r="G33" s="254"/>
    </row>
    <row r="34" spans="1:34" s="27" customFormat="1" ht="17" thickBot="1" x14ac:dyDescent="0.25">
      <c r="A34"/>
      <c r="B34" s="223" t="s">
        <v>126</v>
      </c>
      <c r="C34" s="255">
        <f>SUM(C10:C32)</f>
        <v>0</v>
      </c>
      <c r="D34" s="233"/>
      <c r="E34" s="170"/>
      <c r="F34" s="245"/>
      <c r="G34" s="256"/>
    </row>
    <row r="35" spans="1:34" s="29" customFormat="1" ht="19" thickBot="1" x14ac:dyDescent="0.25">
      <c r="B35" s="257" t="s">
        <v>127</v>
      </c>
      <c r="C35" s="258"/>
      <c r="D35" s="258"/>
      <c r="E35" s="259"/>
      <c r="F35" s="259"/>
      <c r="G35" s="171">
        <f>SUM(G10:G32)</f>
        <v>0</v>
      </c>
      <c r="H35" s="67" t="str">
        <f>IF(G35&lt;=G7,"OK","Too High")</f>
        <v>OK</v>
      </c>
    </row>
    <row r="36" spans="1:34" s="23" customFormat="1" x14ac:dyDescent="0.2">
      <c r="A36"/>
      <c r="B36" s="31"/>
      <c r="G36" s="361" t="s">
        <v>107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1:34" s="23" customFormat="1" x14ac:dyDescent="0.2">
      <c r="A37"/>
      <c r="B37" s="31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1:34" s="23" customFormat="1" x14ac:dyDescent="0.2">
      <c r="A38"/>
      <c r="B38" s="31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1:34" s="23" customFormat="1" x14ac:dyDescent="0.2">
      <c r="A39"/>
      <c r="B39" s="31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1:34" s="23" customFormat="1" x14ac:dyDescent="0.2">
      <c r="A40"/>
      <c r="B40" s="31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s="23" customFormat="1" x14ac:dyDescent="0.2">
      <c r="A41"/>
      <c r="B41" s="31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s="23" customFormat="1" x14ac:dyDescent="0.2">
      <c r="A42"/>
      <c r="B42" s="31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:34" s="23" customFormat="1" x14ac:dyDescent="0.2">
      <c r="A43"/>
      <c r="B43" s="31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</sheetData>
  <sheetProtection sheet="1" objects="1" scenarios="1" formatCells="0" formatColumns="0" formatRows="0"/>
  <mergeCells count="3">
    <mergeCell ref="D6:F6"/>
    <mergeCell ref="D2:F2"/>
    <mergeCell ref="B1:G1"/>
  </mergeCells>
  <pageMargins left="0.7" right="0.7" top="0.75" bottom="0.75" header="0.3" footer="0.3"/>
  <pageSetup scale="64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BW408"/>
  <sheetViews>
    <sheetView showGridLines="0" zoomScale="70" zoomScaleNormal="70" zoomScalePageLayoutView="80" workbookViewId="0">
      <pane ySplit="7" topLeftCell="A93" activePane="bottomLeft" state="frozen"/>
      <selection pane="bottomLeft" activeCell="C95" sqref="C95"/>
    </sheetView>
  </sheetViews>
  <sheetFormatPr baseColWidth="10" defaultColWidth="8.6640625" defaultRowHeight="16" outlineLevelRow="1" outlineLevelCol="1" x14ac:dyDescent="0.2"/>
  <cols>
    <col min="1" max="1" width="7.6640625" customWidth="1"/>
    <col min="2" max="2" width="60.6640625" customWidth="1"/>
    <col min="3" max="3" width="20.5" style="2" customWidth="1"/>
    <col min="4" max="4" width="18.33203125" style="2" customWidth="1" outlineLevel="1"/>
    <col min="5" max="5" width="20.83203125" style="2" customWidth="1" outlineLevel="1"/>
    <col min="6" max="6" width="108.33203125" style="153" customWidth="1"/>
    <col min="7" max="11" width="8.6640625" style="27" customWidth="1"/>
    <col min="12" max="12" width="8.6640625" style="110" customWidth="1"/>
    <col min="13" max="75" width="8.6640625" style="27" customWidth="1"/>
  </cols>
  <sheetData>
    <row r="1" spans="1:75" s="18" customFormat="1" ht="20" x14ac:dyDescent="0.2">
      <c r="A1" s="14"/>
      <c r="B1" s="106" t="s">
        <v>128</v>
      </c>
      <c r="C1" s="107" t="s">
        <v>129</v>
      </c>
      <c r="D1" s="108" t="s">
        <v>130</v>
      </c>
      <c r="E1" s="109" t="s">
        <v>131</v>
      </c>
      <c r="F1" s="109" t="s">
        <v>2</v>
      </c>
      <c r="G1" s="17"/>
      <c r="H1" s="17"/>
      <c r="I1" s="17"/>
      <c r="J1" s="17"/>
      <c r="K1" s="17"/>
      <c r="L1" s="110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s="18" customFormat="1" ht="9.75" customHeight="1" x14ac:dyDescent="0.2">
      <c r="A2" s="14"/>
      <c r="B2" s="103"/>
      <c r="C2" s="104"/>
      <c r="D2" s="105"/>
      <c r="E2" s="104"/>
      <c r="F2" s="30"/>
      <c r="G2" s="17"/>
      <c r="H2" s="17"/>
      <c r="I2" s="17"/>
      <c r="J2" s="17"/>
      <c r="K2" s="17"/>
      <c r="L2" s="110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s="28" customFormat="1" ht="19" thickBot="1" x14ac:dyDescent="0.25">
      <c r="A3" s="47"/>
      <c r="B3" s="452" t="s">
        <v>132</v>
      </c>
      <c r="C3" s="453"/>
      <c r="D3" s="453"/>
      <c r="E3" s="454"/>
      <c r="F3" s="279"/>
      <c r="G3" s="25"/>
      <c r="H3" s="25"/>
      <c r="I3" s="25"/>
      <c r="J3" s="25"/>
      <c r="K3" s="25"/>
      <c r="L3" s="110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s="33" customFormat="1" ht="19" thickBot="1" x14ac:dyDescent="0.25">
      <c r="B4" s="280" t="s">
        <v>125</v>
      </c>
      <c r="C4" s="281">
        <f>C30</f>
        <v>-185</v>
      </c>
      <c r="D4" s="282"/>
      <c r="E4" s="283">
        <f>E30</f>
        <v>0</v>
      </c>
      <c r="F4" s="158"/>
      <c r="G4" s="19"/>
      <c r="H4" s="19"/>
      <c r="I4" s="19"/>
      <c r="J4" s="19"/>
      <c r="K4" s="19"/>
      <c r="L4" s="110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</row>
    <row r="5" spans="1:75" s="33" customFormat="1" ht="19" thickBot="1" x14ac:dyDescent="0.25">
      <c r="B5" s="280" t="s">
        <v>133</v>
      </c>
      <c r="C5" s="281">
        <f>C127</f>
        <v>2506</v>
      </c>
      <c r="D5" s="282"/>
      <c r="E5" s="283">
        <f>E127</f>
        <v>0</v>
      </c>
      <c r="F5" s="158"/>
      <c r="G5" s="19"/>
      <c r="H5" s="19"/>
      <c r="I5" s="19"/>
      <c r="J5" s="19"/>
      <c r="K5" s="19"/>
      <c r="L5" s="110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</row>
    <row r="6" spans="1:75" s="27" customFormat="1" ht="19" thickBot="1" x14ac:dyDescent="0.25">
      <c r="A6"/>
      <c r="B6" s="280" t="s">
        <v>134</v>
      </c>
      <c r="C6" s="281">
        <f>C4-C5</f>
        <v>-2691</v>
      </c>
      <c r="D6" s="282"/>
      <c r="E6" s="283">
        <f>E4-E5</f>
        <v>0</v>
      </c>
      <c r="F6" s="158"/>
      <c r="L6" s="110"/>
    </row>
    <row r="7" spans="1:75" s="27" customFormat="1" ht="9.75" customHeight="1" thickBot="1" x14ac:dyDescent="0.25">
      <c r="A7"/>
      <c r="B7" s="284"/>
      <c r="C7" s="285"/>
      <c r="D7" s="286"/>
      <c r="E7" s="287"/>
      <c r="F7" s="288"/>
      <c r="L7" s="110"/>
    </row>
    <row r="8" spans="1:75" s="33" customFormat="1" ht="19" thickBot="1" x14ac:dyDescent="0.25">
      <c r="B8" s="449" t="s">
        <v>135</v>
      </c>
      <c r="C8" s="450"/>
      <c r="D8" s="450"/>
      <c r="E8" s="451"/>
      <c r="F8" s="289"/>
      <c r="G8" s="19"/>
      <c r="H8" s="19"/>
      <c r="I8" s="19"/>
      <c r="J8" s="19"/>
      <c r="K8" s="19"/>
      <c r="L8" s="110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</row>
    <row r="9" spans="1:75" s="48" customFormat="1" ht="17" thickBot="1" x14ac:dyDescent="0.25">
      <c r="B9" s="290" t="s">
        <v>109</v>
      </c>
      <c r="C9" s="291">
        <f>SUM(C10:C17)</f>
        <v>0</v>
      </c>
      <c r="D9" s="338"/>
      <c r="E9" s="291">
        <f>SUM(E10:E17)</f>
        <v>0</v>
      </c>
      <c r="F9" s="292"/>
      <c r="L9" s="113"/>
    </row>
    <row r="10" spans="1:75" s="14" customFormat="1" outlineLevel="1" x14ac:dyDescent="0.2">
      <c r="B10" s="159" t="s">
        <v>136</v>
      </c>
      <c r="C10" s="293"/>
      <c r="D10" s="294"/>
      <c r="E10" s="295"/>
      <c r="F10" s="292"/>
      <c r="G10" s="17"/>
      <c r="H10" s="17"/>
      <c r="I10" s="17"/>
      <c r="J10" s="17"/>
      <c r="K10" s="17"/>
      <c r="L10" s="110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1:75" outlineLevel="1" x14ac:dyDescent="0.2">
      <c r="B11" s="159" t="s">
        <v>137</v>
      </c>
      <c r="C11" s="161"/>
      <c r="D11" s="296"/>
      <c r="E11" s="297"/>
      <c r="F11" s="298"/>
    </row>
    <row r="12" spans="1:75" outlineLevel="1" x14ac:dyDescent="0.2">
      <c r="B12" s="159" t="s">
        <v>138</v>
      </c>
      <c r="C12" s="161"/>
      <c r="D12" s="296"/>
      <c r="E12" s="297"/>
      <c r="F12" s="292"/>
    </row>
    <row r="13" spans="1:75" s="1" customFormat="1" outlineLevel="1" x14ac:dyDescent="0.2">
      <c r="A13" s="72"/>
      <c r="B13" s="159" t="s">
        <v>139</v>
      </c>
      <c r="C13" s="161"/>
      <c r="D13" s="296"/>
      <c r="E13" s="297"/>
      <c r="F13" s="292"/>
      <c r="G13" s="22"/>
      <c r="H13" s="22"/>
      <c r="I13" s="22"/>
      <c r="J13" s="22"/>
      <c r="K13" s="22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outlineLevel="1" x14ac:dyDescent="0.2">
      <c r="A14"/>
      <c r="B14" s="159" t="s">
        <v>140</v>
      </c>
      <c r="C14" s="161"/>
      <c r="D14" s="296"/>
      <c r="E14" s="297"/>
      <c r="F14" s="292"/>
      <c r="L14" s="110"/>
    </row>
    <row r="15" spans="1:75" outlineLevel="1" x14ac:dyDescent="0.2">
      <c r="B15" s="159" t="s">
        <v>141</v>
      </c>
      <c r="C15" s="161"/>
      <c r="D15" s="296"/>
      <c r="E15" s="297"/>
      <c r="F15" s="292"/>
    </row>
    <row r="16" spans="1:75" outlineLevel="1" x14ac:dyDescent="0.2">
      <c r="B16" s="159" t="s">
        <v>142</v>
      </c>
      <c r="C16" s="161"/>
      <c r="D16" s="296"/>
      <c r="E16" s="297"/>
      <c r="F16" s="292"/>
    </row>
    <row r="17" spans="1:75" ht="17" outlineLevel="1" thickBot="1" x14ac:dyDescent="0.25">
      <c r="B17" s="299" t="s">
        <v>143</v>
      </c>
      <c r="C17" s="300"/>
      <c r="D17" s="301"/>
      <c r="E17" s="302"/>
      <c r="F17" s="292"/>
    </row>
    <row r="18" spans="1:75" ht="12" customHeight="1" thickBot="1" x14ac:dyDescent="0.25">
      <c r="B18" s="303" t="s">
        <v>144</v>
      </c>
      <c r="C18" s="304"/>
      <c r="D18" s="305"/>
      <c r="E18" s="306"/>
      <c r="F18" s="307"/>
    </row>
    <row r="19" spans="1:75" s="39" customFormat="1" ht="18" thickBot="1" x14ac:dyDescent="0.25">
      <c r="A19" s="73"/>
      <c r="B19" s="308" t="s">
        <v>145</v>
      </c>
      <c r="C19" s="291">
        <f>SUM(C20:C23)</f>
        <v>185</v>
      </c>
      <c r="D19" s="291">
        <f>'% Spending Plan'!G5</f>
        <v>0</v>
      </c>
      <c r="E19" s="291">
        <f>SUM(E20:E23)</f>
        <v>0</v>
      </c>
      <c r="F19" s="292"/>
      <c r="G19" s="38"/>
      <c r="H19" s="38"/>
      <c r="I19" s="38"/>
      <c r="J19" s="38"/>
      <c r="K19" s="38"/>
      <c r="L19" s="11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1" customFormat="1" outlineLevel="1" x14ac:dyDescent="0.2">
      <c r="A20" s="72"/>
      <c r="B20" s="159" t="s">
        <v>146</v>
      </c>
      <c r="C20" s="293">
        <v>100</v>
      </c>
      <c r="D20" s="309"/>
      <c r="E20" s="295"/>
      <c r="F20" s="292"/>
      <c r="G20" s="22"/>
      <c r="H20" s="22"/>
      <c r="I20" s="22"/>
      <c r="J20" s="22"/>
      <c r="K20" s="22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outlineLevel="1" x14ac:dyDescent="0.2">
      <c r="B21" s="159" t="s">
        <v>147</v>
      </c>
      <c r="C21" s="161">
        <v>35</v>
      </c>
      <c r="D21" s="309"/>
      <c r="E21" s="297"/>
      <c r="F21" s="292"/>
    </row>
    <row r="22" spans="1:75" outlineLevel="1" x14ac:dyDescent="0.2">
      <c r="B22" s="159" t="s">
        <v>148</v>
      </c>
      <c r="C22" s="161">
        <v>50</v>
      </c>
      <c r="D22" s="309"/>
      <c r="E22" s="297"/>
      <c r="F22" s="292" t="s">
        <v>272</v>
      </c>
    </row>
    <row r="23" spans="1:75" ht="17" outlineLevel="1" thickBot="1" x14ac:dyDescent="0.25">
      <c r="B23" s="310" t="s">
        <v>149</v>
      </c>
      <c r="C23" s="311"/>
      <c r="D23" s="309"/>
      <c r="E23" s="312"/>
      <c r="F23" s="292"/>
    </row>
    <row r="24" spans="1:75" ht="17" thickBot="1" x14ac:dyDescent="0.25">
      <c r="B24" s="313"/>
      <c r="C24" s="304"/>
      <c r="D24" s="314"/>
      <c r="E24" s="315"/>
      <c r="F24" s="307"/>
    </row>
    <row r="25" spans="1:75" s="39" customFormat="1" ht="18" thickBot="1" x14ac:dyDescent="0.25">
      <c r="A25" s="73"/>
      <c r="B25" s="308" t="s">
        <v>150</v>
      </c>
      <c r="C25" s="291">
        <f>SUM(C26:C27)</f>
        <v>0</v>
      </c>
      <c r="D25" s="291">
        <f>C25</f>
        <v>0</v>
      </c>
      <c r="E25" s="291">
        <f>SUM(E26:E27)</f>
        <v>0</v>
      </c>
      <c r="F25" s="292"/>
      <c r="G25" s="38"/>
      <c r="H25" s="38"/>
      <c r="I25" s="38"/>
      <c r="J25" s="38"/>
      <c r="K25" s="38"/>
      <c r="L25" s="111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1" customFormat="1" outlineLevel="1" x14ac:dyDescent="0.2">
      <c r="A26" s="72"/>
      <c r="B26" s="159" t="s">
        <v>151</v>
      </c>
      <c r="C26" s="293"/>
      <c r="D26" s="309"/>
      <c r="E26" s="295"/>
      <c r="F26" s="292"/>
      <c r="G26" s="22"/>
      <c r="H26" s="22"/>
      <c r="I26" s="22"/>
      <c r="J26" s="22"/>
      <c r="K26" s="22"/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 outlineLevel="1" x14ac:dyDescent="0.2">
      <c r="B27" s="159" t="s">
        <v>152</v>
      </c>
      <c r="C27" s="161"/>
      <c r="D27" s="309"/>
      <c r="E27" s="297"/>
      <c r="F27" s="292"/>
    </row>
    <row r="28" spans="1:75" ht="40" outlineLevel="1" thickBot="1" x14ac:dyDescent="0.25">
      <c r="B28" s="316" t="s">
        <v>153</v>
      </c>
      <c r="C28" s="317"/>
      <c r="D28" s="318"/>
      <c r="E28" s="319"/>
      <c r="F28" s="320"/>
    </row>
    <row r="29" spans="1:75" ht="17" thickBot="1" x14ac:dyDescent="0.25">
      <c r="B29" s="321"/>
      <c r="C29" s="322"/>
      <c r="D29" s="296"/>
      <c r="E29" s="323"/>
      <c r="F29" s="307"/>
      <c r="L29" s="112"/>
    </row>
    <row r="30" spans="1:75" s="28" customFormat="1" ht="19" thickBot="1" x14ac:dyDescent="0.25">
      <c r="A30" s="47"/>
      <c r="B30" s="364" t="s">
        <v>154</v>
      </c>
      <c r="C30" s="324">
        <f>C9-C19-C25</f>
        <v>-185</v>
      </c>
      <c r="D30" s="324">
        <f>C9-D19-D25</f>
        <v>0</v>
      </c>
      <c r="E30" s="325">
        <f>E9-E19-E25</f>
        <v>0</v>
      </c>
      <c r="F30" s="344"/>
      <c r="G30" s="47"/>
      <c r="H30" s="47"/>
      <c r="I30" s="47"/>
      <c r="J30" s="47"/>
      <c r="K30" s="47"/>
      <c r="L30" s="115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</row>
    <row r="31" spans="1:75" s="27" customFormat="1" ht="17" thickBot="1" x14ac:dyDescent="0.25">
      <c r="A31"/>
      <c r="B31" s="326"/>
      <c r="C31" s="296"/>
      <c r="D31" s="296"/>
      <c r="E31" s="296"/>
      <c r="F31" s="307"/>
      <c r="L31" s="112"/>
    </row>
    <row r="32" spans="1:75" s="33" customFormat="1" ht="18" x14ac:dyDescent="0.2">
      <c r="B32" s="455" t="s">
        <v>155</v>
      </c>
      <c r="C32" s="456"/>
      <c r="D32" s="456"/>
      <c r="E32" s="457"/>
      <c r="F32" s="289"/>
      <c r="G32" s="19"/>
      <c r="H32" s="19"/>
      <c r="I32" s="19"/>
      <c r="J32" s="19"/>
      <c r="K32" s="19"/>
      <c r="L32" s="112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</row>
    <row r="33" spans="1:75" s="27" customFormat="1" ht="17" thickBot="1" x14ac:dyDescent="0.25">
      <c r="A33"/>
      <c r="B33" s="327"/>
      <c r="C33" s="296"/>
      <c r="D33" s="296"/>
      <c r="E33" s="328"/>
      <c r="F33" s="307"/>
      <c r="L33" s="112"/>
    </row>
    <row r="34" spans="1:75" s="39" customFormat="1" ht="18" thickBot="1" x14ac:dyDescent="0.2">
      <c r="A34" s="73"/>
      <c r="B34" s="329" t="s">
        <v>156</v>
      </c>
      <c r="C34" s="291">
        <f>SUM(C35:C47)</f>
        <v>60</v>
      </c>
      <c r="D34" s="291">
        <f>'% Spending Plan'!G10</f>
        <v>0</v>
      </c>
      <c r="E34" s="291">
        <f>SUM(E35:E47)</f>
        <v>0</v>
      </c>
      <c r="F34" s="292"/>
      <c r="G34" s="38"/>
      <c r="H34" s="38"/>
      <c r="I34" s="38"/>
      <c r="J34" s="38"/>
      <c r="K34" s="38"/>
      <c r="L34" s="118"/>
      <c r="M34" s="119"/>
      <c r="N34" s="119"/>
      <c r="O34" s="119"/>
      <c r="P34" s="119"/>
      <c r="Q34" s="119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</row>
    <row r="35" spans="1:75" s="1" customFormat="1" ht="17" outlineLevel="1" x14ac:dyDescent="0.15">
      <c r="A35" s="72"/>
      <c r="B35" s="160" t="s">
        <v>157</v>
      </c>
      <c r="C35" s="330">
        <f>'Assets &amp; Liabilities'!D57</f>
        <v>0</v>
      </c>
      <c r="D35" s="331"/>
      <c r="E35" s="332">
        <f>'Assets &amp; Liabilities'!D57</f>
        <v>0</v>
      </c>
      <c r="F35" s="292"/>
      <c r="G35" s="22"/>
      <c r="H35" s="22"/>
      <c r="I35" s="22"/>
      <c r="J35" s="22"/>
      <c r="K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s="1" customFormat="1" outlineLevel="1" x14ac:dyDescent="0.15">
      <c r="A36" s="72"/>
      <c r="B36" s="159" t="s">
        <v>158</v>
      </c>
      <c r="C36" s="161"/>
      <c r="D36" s="331"/>
      <c r="E36" s="297"/>
      <c r="F36" s="298"/>
      <c r="G36" s="22"/>
      <c r="H36" s="22"/>
      <c r="I36" s="22"/>
      <c r="J36" s="22"/>
      <c r="K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</row>
    <row r="37" spans="1:75" s="1" customFormat="1" outlineLevel="1" x14ac:dyDescent="0.15">
      <c r="A37" s="72"/>
      <c r="B37" s="159" t="s">
        <v>159</v>
      </c>
      <c r="C37" s="161"/>
      <c r="D37" s="331"/>
      <c r="E37" s="297"/>
      <c r="F37" s="292"/>
      <c r="G37" s="22"/>
      <c r="H37" s="22"/>
      <c r="I37" s="22"/>
      <c r="J37" s="22"/>
      <c r="K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</row>
    <row r="38" spans="1:75" outlineLevel="1" x14ac:dyDescent="0.2">
      <c r="B38" s="159" t="s">
        <v>160</v>
      </c>
      <c r="C38" s="161"/>
      <c r="D38" s="331"/>
      <c r="E38" s="297"/>
      <c r="F38" s="292"/>
    </row>
    <row r="39" spans="1:75" outlineLevel="1" x14ac:dyDescent="0.2">
      <c r="B39" s="159" t="s">
        <v>161</v>
      </c>
      <c r="C39" s="161"/>
      <c r="D39" s="331"/>
      <c r="E39" s="297"/>
      <c r="F39" s="292"/>
    </row>
    <row r="40" spans="1:75" outlineLevel="1" x14ac:dyDescent="0.2">
      <c r="B40" s="159" t="s">
        <v>162</v>
      </c>
      <c r="C40" s="161"/>
      <c r="D40" s="331"/>
      <c r="E40" s="297"/>
      <c r="F40" s="292"/>
    </row>
    <row r="41" spans="1:75" s="1" customFormat="1" outlineLevel="1" x14ac:dyDescent="0.15">
      <c r="A41" s="72"/>
      <c r="B41" s="159" t="s">
        <v>163</v>
      </c>
      <c r="C41" s="161"/>
      <c r="D41" s="331"/>
      <c r="E41" s="297"/>
      <c r="F41" s="292"/>
      <c r="G41" s="22"/>
      <c r="H41" s="22"/>
      <c r="I41" s="22"/>
      <c r="J41" s="22"/>
      <c r="K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</row>
    <row r="42" spans="1:75" outlineLevel="1" x14ac:dyDescent="0.2">
      <c r="B42" s="159" t="s">
        <v>164</v>
      </c>
      <c r="C42" s="161"/>
      <c r="D42" s="331"/>
      <c r="E42" s="297"/>
      <c r="F42" s="292"/>
    </row>
    <row r="43" spans="1:75" outlineLevel="1" x14ac:dyDescent="0.2">
      <c r="B43" s="159" t="s">
        <v>165</v>
      </c>
      <c r="C43" s="161"/>
      <c r="D43" s="331"/>
      <c r="E43" s="297"/>
      <c r="F43" s="292"/>
    </row>
    <row r="44" spans="1:75" outlineLevel="1" x14ac:dyDescent="0.2">
      <c r="B44" s="159" t="s">
        <v>166</v>
      </c>
      <c r="C44" s="161">
        <v>60</v>
      </c>
      <c r="D44" s="331"/>
      <c r="E44" s="297"/>
      <c r="F44" s="292"/>
    </row>
    <row r="45" spans="1:75" outlineLevel="1" x14ac:dyDescent="0.2">
      <c r="B45" s="159" t="s">
        <v>167</v>
      </c>
      <c r="C45" s="161"/>
      <c r="D45" s="331"/>
      <c r="E45" s="297"/>
      <c r="F45" s="292"/>
    </row>
    <row r="46" spans="1:75" outlineLevel="1" x14ac:dyDescent="0.2">
      <c r="B46" s="159" t="s">
        <v>168</v>
      </c>
      <c r="C46" s="161"/>
      <c r="D46" s="331"/>
      <c r="E46" s="297"/>
      <c r="F46" s="292"/>
    </row>
    <row r="47" spans="1:75" ht="17" outlineLevel="1" thickBot="1" x14ac:dyDescent="0.25">
      <c r="B47" s="299" t="s">
        <v>152</v>
      </c>
      <c r="C47" s="300"/>
      <c r="D47" s="286"/>
      <c r="E47" s="302"/>
      <c r="F47" s="292"/>
    </row>
    <row r="48" spans="1:75" ht="17" thickBot="1" x14ac:dyDescent="0.25">
      <c r="B48" s="321" t="s">
        <v>31</v>
      </c>
      <c r="C48" s="333"/>
      <c r="D48" s="331"/>
      <c r="E48" s="323" t="s">
        <v>31</v>
      </c>
      <c r="F48" s="307"/>
      <c r="M48" s="38"/>
      <c r="N48" s="38"/>
      <c r="O48" s="38"/>
      <c r="P48" s="38"/>
    </row>
    <row r="49" spans="1:75" s="39" customFormat="1" ht="18" thickBot="1" x14ac:dyDescent="0.25">
      <c r="A49" s="73"/>
      <c r="B49" s="329" t="s">
        <v>169</v>
      </c>
      <c r="C49" s="291">
        <f>SUM(C50:C51)</f>
        <v>500</v>
      </c>
      <c r="D49" s="291">
        <f>'% Spending Plan'!G12</f>
        <v>0</v>
      </c>
      <c r="E49" s="291">
        <f>SUM(E50:E51)</f>
        <v>0</v>
      </c>
      <c r="F49" s="292"/>
      <c r="G49" s="38"/>
      <c r="H49" s="38"/>
      <c r="I49" s="38"/>
      <c r="J49" s="38"/>
      <c r="K49" s="38"/>
      <c r="L49" s="21"/>
      <c r="M49" s="22"/>
      <c r="N49" s="22"/>
      <c r="O49" s="22"/>
      <c r="P49" s="22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</row>
    <row r="50" spans="1:75" s="1" customFormat="1" outlineLevel="1" x14ac:dyDescent="0.2">
      <c r="A50" s="72"/>
      <c r="B50" s="159" t="s">
        <v>170</v>
      </c>
      <c r="C50" s="293">
        <v>500</v>
      </c>
      <c r="D50" s="331"/>
      <c r="E50" s="295"/>
      <c r="F50" s="292"/>
      <c r="G50" s="22"/>
      <c r="H50" s="22"/>
      <c r="I50" s="22"/>
      <c r="J50" s="22"/>
      <c r="K50" s="22"/>
      <c r="L50" s="2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 ht="17" outlineLevel="1" thickBot="1" x14ac:dyDescent="0.25">
      <c r="B51" s="299" t="s">
        <v>152</v>
      </c>
      <c r="C51" s="300"/>
      <c r="D51" s="286"/>
      <c r="E51" s="302"/>
      <c r="F51" s="292"/>
    </row>
    <row r="52" spans="1:75" ht="17" thickBot="1" x14ac:dyDescent="0.25">
      <c r="B52" s="321"/>
      <c r="C52" s="322"/>
      <c r="D52" s="331"/>
      <c r="E52" s="323" t="s">
        <v>31</v>
      </c>
      <c r="F52" s="307"/>
    </row>
    <row r="53" spans="1:75" s="39" customFormat="1" ht="18" thickBot="1" x14ac:dyDescent="0.25">
      <c r="A53" s="73"/>
      <c r="B53" s="308" t="s">
        <v>171</v>
      </c>
      <c r="C53" s="291">
        <f>SUM(C54:C61)</f>
        <v>400</v>
      </c>
      <c r="D53" s="291">
        <f>'% Spending Plan'!G14</f>
        <v>0</v>
      </c>
      <c r="E53" s="291">
        <f>SUM(E54:E61)</f>
        <v>0</v>
      </c>
      <c r="F53" s="292"/>
      <c r="G53" s="38"/>
      <c r="H53" s="38"/>
      <c r="I53" s="38"/>
      <c r="J53" s="38"/>
      <c r="K53" s="38"/>
      <c r="L53" s="111"/>
      <c r="M53" s="27"/>
      <c r="N53" s="27"/>
      <c r="O53" s="27"/>
      <c r="P53" s="27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</row>
    <row r="54" spans="1:75" s="1" customFormat="1" ht="17" outlineLevel="1" x14ac:dyDescent="0.2">
      <c r="A54" s="72"/>
      <c r="B54" s="160" t="s">
        <v>172</v>
      </c>
      <c r="C54" s="330">
        <f>'Assets &amp; Liabilities'!D47</f>
        <v>0</v>
      </c>
      <c r="D54" s="331"/>
      <c r="E54" s="334">
        <f>'Assets &amp; Liabilities'!D47</f>
        <v>0</v>
      </c>
      <c r="F54" s="292"/>
      <c r="G54" s="22"/>
      <c r="H54" s="22"/>
      <c r="I54" s="22"/>
      <c r="J54" s="22"/>
      <c r="K54" s="22"/>
      <c r="L54" s="2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</row>
    <row r="55" spans="1:75" outlineLevel="1" x14ac:dyDescent="0.2">
      <c r="B55" s="159" t="s">
        <v>173</v>
      </c>
      <c r="C55" s="161"/>
      <c r="D55" s="331"/>
      <c r="E55" s="297"/>
      <c r="F55" s="292"/>
    </row>
    <row r="56" spans="1:75" outlineLevel="1" x14ac:dyDescent="0.2">
      <c r="B56" s="159" t="s">
        <v>174</v>
      </c>
      <c r="C56" s="161">
        <v>200</v>
      </c>
      <c r="D56" s="331"/>
      <c r="E56" s="297"/>
      <c r="F56" s="292"/>
    </row>
    <row r="57" spans="1:75" outlineLevel="1" x14ac:dyDescent="0.2">
      <c r="B57" s="159" t="s">
        <v>175</v>
      </c>
      <c r="C57" s="161">
        <v>100</v>
      </c>
      <c r="D57" s="331"/>
      <c r="E57" s="297"/>
      <c r="F57" s="292"/>
    </row>
    <row r="58" spans="1:75" outlineLevel="1" x14ac:dyDescent="0.2">
      <c r="B58" s="159" t="s">
        <v>176</v>
      </c>
      <c r="C58" s="397"/>
      <c r="D58" s="331"/>
      <c r="E58" s="297"/>
      <c r="F58" s="292"/>
    </row>
    <row r="59" spans="1:75" outlineLevel="1" x14ac:dyDescent="0.2">
      <c r="B59" s="159" t="s">
        <v>167</v>
      </c>
      <c r="C59" s="161">
        <v>30</v>
      </c>
      <c r="D59" s="331"/>
      <c r="E59" s="297"/>
      <c r="F59" s="292"/>
    </row>
    <row r="60" spans="1:75" outlineLevel="1" x14ac:dyDescent="0.2">
      <c r="B60" s="159" t="s">
        <v>177</v>
      </c>
      <c r="C60" s="161"/>
      <c r="D60" s="331"/>
      <c r="E60" s="297"/>
      <c r="F60" s="292"/>
    </row>
    <row r="61" spans="1:75" ht="17" outlineLevel="1" thickBot="1" x14ac:dyDescent="0.25">
      <c r="B61" s="299" t="s">
        <v>178</v>
      </c>
      <c r="C61" s="300">
        <v>70</v>
      </c>
      <c r="D61" s="286"/>
      <c r="E61" s="302"/>
      <c r="F61" s="292" t="s">
        <v>266</v>
      </c>
    </row>
    <row r="62" spans="1:75" ht="17" thickBot="1" x14ac:dyDescent="0.25">
      <c r="B62" s="321"/>
      <c r="C62" s="322"/>
      <c r="D62" s="331"/>
      <c r="E62" s="323"/>
      <c r="F62" s="288"/>
      <c r="L62" s="112"/>
    </row>
    <row r="63" spans="1:75" s="39" customFormat="1" ht="18" thickBot="1" x14ac:dyDescent="0.25">
      <c r="A63" s="73"/>
      <c r="B63" s="329" t="s">
        <v>179</v>
      </c>
      <c r="C63" s="291">
        <f>SUM(C64:C67)</f>
        <v>460</v>
      </c>
      <c r="D63" s="291">
        <f>'% Spending Plan'!G16</f>
        <v>0</v>
      </c>
      <c r="E63" s="291">
        <f>SUM(E64:E67)</f>
        <v>0</v>
      </c>
      <c r="F63" s="292"/>
      <c r="G63" s="38"/>
      <c r="H63" s="38"/>
      <c r="I63" s="38"/>
      <c r="J63" s="38"/>
      <c r="K63" s="38"/>
      <c r="L63" s="116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</row>
    <row r="64" spans="1:75" s="1" customFormat="1" outlineLevel="1" x14ac:dyDescent="0.2">
      <c r="A64" s="72"/>
      <c r="B64" s="159" t="s">
        <v>180</v>
      </c>
      <c r="C64" s="293"/>
      <c r="D64" s="331"/>
      <c r="E64" s="295"/>
      <c r="F64" s="292"/>
      <c r="G64" s="22"/>
      <c r="H64" s="22"/>
      <c r="I64" s="22"/>
      <c r="J64" s="22"/>
      <c r="K64" s="22"/>
      <c r="L64" s="21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</row>
    <row r="65" spans="1:75" outlineLevel="1" x14ac:dyDescent="0.2">
      <c r="B65" s="159" t="s">
        <v>181</v>
      </c>
      <c r="C65" s="161">
        <v>460</v>
      </c>
      <c r="D65" s="331"/>
      <c r="E65" s="297"/>
      <c r="F65" s="292"/>
    </row>
    <row r="66" spans="1:75" outlineLevel="1" x14ac:dyDescent="0.2">
      <c r="B66" s="159" t="s">
        <v>182</v>
      </c>
      <c r="C66" s="161"/>
      <c r="D66" s="331"/>
      <c r="E66" s="297"/>
      <c r="F66" s="292"/>
    </row>
    <row r="67" spans="1:75" ht="17" outlineLevel="1" thickBot="1" x14ac:dyDescent="0.25">
      <c r="B67" s="299" t="s">
        <v>152</v>
      </c>
      <c r="C67" s="300"/>
      <c r="D67" s="286"/>
      <c r="E67" s="302"/>
      <c r="F67" s="292"/>
    </row>
    <row r="68" spans="1:75" ht="17" thickBot="1" x14ac:dyDescent="0.25">
      <c r="B68" s="321"/>
      <c r="C68" s="322"/>
      <c r="D68" s="331"/>
      <c r="E68" s="323"/>
      <c r="F68" s="288"/>
    </row>
    <row r="69" spans="1:75" s="39" customFormat="1" ht="18" thickBot="1" x14ac:dyDescent="0.25">
      <c r="A69" s="73"/>
      <c r="B69" s="329" t="s">
        <v>183</v>
      </c>
      <c r="C69" s="291">
        <f>SUM(C70:C72)</f>
        <v>0</v>
      </c>
      <c r="D69" s="291">
        <f>'% Spending Plan'!G18</f>
        <v>0</v>
      </c>
      <c r="E69" s="291">
        <f>SUM(E70:E72)</f>
        <v>0</v>
      </c>
      <c r="F69" s="292"/>
      <c r="G69" s="38"/>
      <c r="H69" s="38"/>
      <c r="I69" s="38"/>
      <c r="J69" s="38"/>
      <c r="K69" s="38"/>
      <c r="L69" s="114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</row>
    <row r="70" spans="1:75" s="1" customFormat="1" ht="17" outlineLevel="1" x14ac:dyDescent="0.2">
      <c r="A70" s="72"/>
      <c r="B70" s="160" t="s">
        <v>184</v>
      </c>
      <c r="C70" s="330">
        <f>'Assets &amp; Liabilities'!D37</f>
        <v>0</v>
      </c>
      <c r="D70" s="331"/>
      <c r="E70" s="332">
        <f>'Assets &amp; Liabilities'!D37</f>
        <v>0</v>
      </c>
      <c r="F70" s="292"/>
      <c r="G70" s="22"/>
      <c r="H70" s="22"/>
      <c r="I70" s="22"/>
      <c r="J70" s="22"/>
      <c r="K70" s="22"/>
      <c r="L70" s="21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</row>
    <row r="71" spans="1:75" s="1" customFormat="1" ht="17" outlineLevel="1" x14ac:dyDescent="0.2">
      <c r="A71" s="72"/>
      <c r="B71" s="160" t="s">
        <v>185</v>
      </c>
      <c r="C71" s="335">
        <f>'Assets &amp; Liabilities'!$D71</f>
        <v>0</v>
      </c>
      <c r="D71" s="331"/>
      <c r="E71" s="336">
        <f>'Assets &amp; Liabilities'!$D71</f>
        <v>0</v>
      </c>
      <c r="F71" s="292"/>
      <c r="G71" s="22"/>
      <c r="H71" s="22"/>
      <c r="I71" s="22"/>
      <c r="J71" s="22"/>
      <c r="K71" s="22"/>
      <c r="L71" s="21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pans="1:75" s="1" customFormat="1" ht="17" outlineLevel="1" thickBot="1" x14ac:dyDescent="0.25">
      <c r="A72" s="72"/>
      <c r="B72" s="299" t="s">
        <v>186</v>
      </c>
      <c r="C72" s="300"/>
      <c r="D72" s="286"/>
      <c r="E72" s="302"/>
      <c r="F72" s="292"/>
      <c r="G72" s="22"/>
      <c r="H72" s="22"/>
      <c r="I72" s="22"/>
      <c r="J72" s="22"/>
      <c r="K72" s="22"/>
      <c r="L72" s="21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</row>
    <row r="73" spans="1:75" ht="17" thickBot="1" x14ac:dyDescent="0.25">
      <c r="B73" s="321"/>
      <c r="C73" s="322"/>
      <c r="D73" s="331"/>
      <c r="E73" s="323"/>
      <c r="F73" s="288"/>
    </row>
    <row r="74" spans="1:75" s="39" customFormat="1" ht="18" thickBot="1" x14ac:dyDescent="0.25">
      <c r="A74" s="73"/>
      <c r="B74" s="329" t="s">
        <v>187</v>
      </c>
      <c r="C74" s="291">
        <f>SUM(C75:C81)</f>
        <v>200</v>
      </c>
      <c r="D74" s="291">
        <f>'% Spending Plan'!G20</f>
        <v>0</v>
      </c>
      <c r="E74" s="291">
        <f>SUM(E75:E81)</f>
        <v>0</v>
      </c>
      <c r="F74" s="292"/>
      <c r="G74" s="38"/>
      <c r="H74" s="38"/>
      <c r="I74" s="38"/>
      <c r="J74" s="38"/>
      <c r="K74" s="38"/>
      <c r="L74" s="114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</row>
    <row r="75" spans="1:75" s="1" customFormat="1" outlineLevel="1" x14ac:dyDescent="0.2">
      <c r="A75" s="72"/>
      <c r="B75" s="159" t="s">
        <v>188</v>
      </c>
      <c r="C75" s="293">
        <v>100</v>
      </c>
      <c r="D75" s="331"/>
      <c r="E75" s="295"/>
      <c r="F75" s="292"/>
      <c r="G75" s="22"/>
      <c r="H75" s="22"/>
      <c r="I75" s="22"/>
      <c r="J75" s="22"/>
      <c r="K75" s="22"/>
      <c r="L75" s="21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</row>
    <row r="76" spans="1:75" outlineLevel="1" x14ac:dyDescent="0.2">
      <c r="B76" s="159" t="s">
        <v>189</v>
      </c>
      <c r="C76" s="161"/>
      <c r="D76" s="331"/>
      <c r="E76" s="297"/>
      <c r="F76" s="292"/>
    </row>
    <row r="77" spans="1:75" outlineLevel="1" x14ac:dyDescent="0.2">
      <c r="B77" s="159" t="s">
        <v>190</v>
      </c>
      <c r="C77" s="161">
        <v>100</v>
      </c>
      <c r="D77" s="331"/>
      <c r="E77" s="297"/>
      <c r="F77" s="292"/>
    </row>
    <row r="78" spans="1:75" s="1" customFormat="1" outlineLevel="1" x14ac:dyDescent="0.2">
      <c r="A78" s="72"/>
      <c r="B78" s="159" t="s">
        <v>191</v>
      </c>
      <c r="C78" s="161"/>
      <c r="D78" s="331"/>
      <c r="E78" s="297"/>
      <c r="F78" s="292"/>
      <c r="G78" s="22"/>
      <c r="H78" s="22"/>
      <c r="I78" s="22"/>
      <c r="J78" s="22"/>
      <c r="K78" s="22"/>
      <c r="L78" s="21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</row>
    <row r="79" spans="1:75" outlineLevel="1" x14ac:dyDescent="0.2">
      <c r="B79" s="159" t="s">
        <v>192</v>
      </c>
      <c r="C79" s="161"/>
      <c r="D79" s="331"/>
      <c r="E79" s="297"/>
      <c r="F79" s="292"/>
    </row>
    <row r="80" spans="1:75" outlineLevel="1" x14ac:dyDescent="0.2">
      <c r="B80" s="159" t="s">
        <v>193</v>
      </c>
      <c r="C80" s="161"/>
      <c r="D80" s="331"/>
      <c r="E80" s="297"/>
      <c r="F80" s="292"/>
    </row>
    <row r="81" spans="1:75" ht="17" outlineLevel="1" thickBot="1" x14ac:dyDescent="0.25">
      <c r="B81" s="299" t="s">
        <v>152</v>
      </c>
      <c r="C81" s="300"/>
      <c r="D81" s="286"/>
      <c r="E81" s="302"/>
      <c r="F81" s="292"/>
    </row>
    <row r="82" spans="1:75" ht="17" thickBot="1" x14ac:dyDescent="0.25">
      <c r="B82" s="321"/>
      <c r="C82" s="322"/>
      <c r="D82" s="331"/>
      <c r="E82" s="323"/>
      <c r="F82" s="288"/>
    </row>
    <row r="83" spans="1:75" s="39" customFormat="1" ht="18" thickBot="1" x14ac:dyDescent="0.25">
      <c r="A83" s="73"/>
      <c r="B83" s="329" t="s">
        <v>194</v>
      </c>
      <c r="C83" s="291">
        <f>SUM(C84:C86)</f>
        <v>50</v>
      </c>
      <c r="D83" s="291">
        <f>'% Spending Plan'!G22</f>
        <v>0</v>
      </c>
      <c r="E83" s="291">
        <f>SUM(E84:E86)</f>
        <v>0</v>
      </c>
      <c r="F83" s="292"/>
      <c r="G83" s="38"/>
      <c r="H83" s="38"/>
      <c r="I83" s="38"/>
      <c r="J83" s="38"/>
      <c r="K83" s="38"/>
      <c r="L83" s="114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</row>
    <row r="84" spans="1:75" s="1" customFormat="1" outlineLevel="1" x14ac:dyDescent="0.2">
      <c r="A84" s="72"/>
      <c r="B84" s="159" t="s">
        <v>195</v>
      </c>
      <c r="C84" s="293"/>
      <c r="D84" s="331"/>
      <c r="E84" s="295"/>
      <c r="F84" s="292"/>
      <c r="G84" s="22"/>
      <c r="H84" s="22"/>
      <c r="I84" s="22"/>
      <c r="J84" s="22"/>
      <c r="K84" s="22"/>
      <c r="L84" s="21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</row>
    <row r="85" spans="1:75" outlineLevel="1" x14ac:dyDescent="0.2">
      <c r="B85" s="159" t="s">
        <v>196</v>
      </c>
      <c r="C85" s="161">
        <v>50</v>
      </c>
      <c r="D85" s="331"/>
      <c r="E85" s="297"/>
      <c r="F85" s="292"/>
    </row>
    <row r="86" spans="1:75" ht="17" outlineLevel="1" thickBot="1" x14ac:dyDescent="0.25">
      <c r="B86" s="299" t="s">
        <v>152</v>
      </c>
      <c r="C86" s="300"/>
      <c r="D86" s="286"/>
      <c r="E86" s="302"/>
      <c r="F86" s="292"/>
    </row>
    <row r="87" spans="1:75" ht="17" thickBot="1" x14ac:dyDescent="0.25">
      <c r="B87" s="321"/>
      <c r="C87" s="337"/>
      <c r="D87" s="331"/>
      <c r="E87" s="323"/>
      <c r="F87" s="288"/>
    </row>
    <row r="88" spans="1:75" s="39" customFormat="1" ht="18" thickBot="1" x14ac:dyDescent="0.25">
      <c r="A88" s="73"/>
      <c r="B88" s="329" t="s">
        <v>197</v>
      </c>
      <c r="C88" s="291">
        <f>SUM(C89:C91)</f>
        <v>0</v>
      </c>
      <c r="D88" s="291">
        <f>'% Spending Plan'!G24</f>
        <v>0</v>
      </c>
      <c r="E88" s="291">
        <f>SUM(E89:E91)</f>
        <v>0</v>
      </c>
      <c r="F88" s="292"/>
      <c r="G88" s="38"/>
      <c r="H88" s="38"/>
      <c r="I88" s="38"/>
      <c r="J88" s="38"/>
      <c r="K88" s="38"/>
      <c r="L88" s="114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</row>
    <row r="89" spans="1:75" s="1" customFormat="1" outlineLevel="1" x14ac:dyDescent="0.2">
      <c r="A89" s="72"/>
      <c r="B89" s="159" t="s">
        <v>198</v>
      </c>
      <c r="C89" s="293"/>
      <c r="D89" s="331"/>
      <c r="E89" s="295"/>
      <c r="F89" s="292"/>
      <c r="G89" s="22"/>
      <c r="H89" s="22"/>
      <c r="I89" s="22"/>
      <c r="J89" s="22"/>
      <c r="K89" s="22"/>
      <c r="L89" s="21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</row>
    <row r="90" spans="1:75" outlineLevel="1" x14ac:dyDescent="0.2">
      <c r="B90" s="159" t="s">
        <v>199</v>
      </c>
      <c r="C90" s="161"/>
      <c r="D90" s="331"/>
      <c r="E90" s="297"/>
      <c r="F90" s="292"/>
    </row>
    <row r="91" spans="1:75" ht="17" outlineLevel="1" thickBot="1" x14ac:dyDescent="0.25">
      <c r="B91" s="299" t="s">
        <v>152</v>
      </c>
      <c r="C91" s="300"/>
      <c r="D91" s="286"/>
      <c r="E91" s="302"/>
      <c r="F91" s="292"/>
    </row>
    <row r="92" spans="1:75" ht="17" thickBot="1" x14ac:dyDescent="0.25">
      <c r="B92" s="321"/>
      <c r="C92" s="337"/>
      <c r="D92" s="331"/>
      <c r="E92" s="323"/>
      <c r="F92" s="288"/>
    </row>
    <row r="93" spans="1:75" s="39" customFormat="1" ht="18" thickBot="1" x14ac:dyDescent="0.25">
      <c r="A93" s="73"/>
      <c r="B93" s="329" t="s">
        <v>200</v>
      </c>
      <c r="C93" s="291">
        <f>SUM(C94:C99)</f>
        <v>290</v>
      </c>
      <c r="D93" s="291">
        <f>'% Spending Plan'!G26</f>
        <v>0</v>
      </c>
      <c r="E93" s="291">
        <f>SUM(E94:E99)</f>
        <v>0</v>
      </c>
      <c r="F93" s="292"/>
      <c r="G93" s="38"/>
      <c r="H93" s="38"/>
      <c r="I93" s="38"/>
      <c r="J93" s="38"/>
      <c r="K93" s="38"/>
      <c r="L93" s="114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</row>
    <row r="94" spans="1:75" outlineLevel="1" x14ac:dyDescent="0.2">
      <c r="B94" s="159" t="s">
        <v>201</v>
      </c>
      <c r="C94" s="293">
        <v>40</v>
      </c>
      <c r="D94" s="331"/>
      <c r="E94" s="295"/>
      <c r="F94" s="292" t="s">
        <v>268</v>
      </c>
    </row>
    <row r="95" spans="1:75" s="1" customFormat="1" outlineLevel="1" x14ac:dyDescent="0.2">
      <c r="A95" s="72"/>
      <c r="B95" s="159" t="s">
        <v>202</v>
      </c>
      <c r="C95" s="161">
        <v>50</v>
      </c>
      <c r="D95" s="331"/>
      <c r="E95" s="297"/>
      <c r="F95" s="292" t="s">
        <v>267</v>
      </c>
      <c r="G95" s="22"/>
      <c r="H95" s="22"/>
      <c r="I95" s="22"/>
      <c r="J95" s="22"/>
      <c r="K95" s="22"/>
      <c r="L95" s="21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</row>
    <row r="96" spans="1:75" outlineLevel="1" x14ac:dyDescent="0.2">
      <c r="B96" s="159" t="s">
        <v>203</v>
      </c>
      <c r="C96" s="161"/>
      <c r="D96" s="331"/>
      <c r="E96" s="297"/>
      <c r="F96" s="292"/>
    </row>
    <row r="97" spans="1:75" outlineLevel="1" x14ac:dyDescent="0.2">
      <c r="B97" s="159" t="s">
        <v>204</v>
      </c>
      <c r="C97" s="161"/>
      <c r="D97" s="331"/>
      <c r="E97" s="297"/>
      <c r="F97" s="292"/>
    </row>
    <row r="98" spans="1:75" outlineLevel="1" x14ac:dyDescent="0.2">
      <c r="B98" s="310" t="s">
        <v>205</v>
      </c>
      <c r="C98" s="311"/>
      <c r="D98" s="331"/>
      <c r="E98" s="312"/>
      <c r="F98" s="292"/>
    </row>
    <row r="99" spans="1:75" ht="17" outlineLevel="1" thickBot="1" x14ac:dyDescent="0.25">
      <c r="B99" s="299" t="s">
        <v>152</v>
      </c>
      <c r="C99" s="300">
        <v>200</v>
      </c>
      <c r="D99" s="286"/>
      <c r="E99" s="302"/>
      <c r="F99" s="292" t="s">
        <v>269</v>
      </c>
    </row>
    <row r="100" spans="1:75" ht="17" thickBot="1" x14ac:dyDescent="0.25">
      <c r="B100" s="321"/>
      <c r="C100" s="304"/>
      <c r="D100" s="331"/>
      <c r="E100" s="323"/>
      <c r="F100" s="288"/>
    </row>
    <row r="101" spans="1:75" s="39" customFormat="1" ht="18" thickBot="1" x14ac:dyDescent="0.25">
      <c r="A101" s="73"/>
      <c r="B101" s="329" t="s">
        <v>206</v>
      </c>
      <c r="C101" s="291">
        <f>SUM(C102:C109)</f>
        <v>546</v>
      </c>
      <c r="D101" s="291">
        <f>'% Spending Plan'!G28</f>
        <v>0</v>
      </c>
      <c r="E101" s="291">
        <f>SUM(E102:E109)</f>
        <v>0</v>
      </c>
      <c r="F101" s="292"/>
      <c r="G101" s="38"/>
      <c r="H101" s="38"/>
      <c r="I101" s="38"/>
      <c r="J101" s="38"/>
      <c r="K101" s="38"/>
      <c r="L101" s="114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</row>
    <row r="102" spans="1:75" outlineLevel="1" x14ac:dyDescent="0.2">
      <c r="B102" s="159" t="s">
        <v>207</v>
      </c>
      <c r="C102" s="293">
        <v>100</v>
      </c>
      <c r="D102" s="331"/>
      <c r="E102" s="295"/>
      <c r="F102" s="292"/>
    </row>
    <row r="103" spans="1:75" s="1" customFormat="1" outlineLevel="1" x14ac:dyDescent="0.2">
      <c r="A103" s="72"/>
      <c r="B103" s="159" t="s">
        <v>208</v>
      </c>
      <c r="C103" s="161">
        <v>30</v>
      </c>
      <c r="D103" s="331"/>
      <c r="E103" s="297"/>
      <c r="F103" s="292"/>
      <c r="G103" s="22"/>
      <c r="H103" s="22"/>
      <c r="I103" s="22"/>
      <c r="J103" s="22"/>
      <c r="K103" s="22"/>
      <c r="L103" s="21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</row>
    <row r="104" spans="1:75" outlineLevel="1" x14ac:dyDescent="0.2">
      <c r="B104" s="159" t="s">
        <v>209</v>
      </c>
      <c r="C104" s="161"/>
      <c r="D104" s="331"/>
      <c r="E104" s="297"/>
      <c r="F104" s="292"/>
    </row>
    <row r="105" spans="1:75" outlineLevel="1" x14ac:dyDescent="0.2">
      <c r="B105" s="159" t="s">
        <v>210</v>
      </c>
      <c r="C105" s="161"/>
      <c r="D105" s="331"/>
      <c r="E105" s="297"/>
      <c r="F105" s="292"/>
    </row>
    <row r="106" spans="1:75" s="1" customFormat="1" outlineLevel="1" x14ac:dyDescent="0.2">
      <c r="A106" s="72"/>
      <c r="B106" s="159" t="s">
        <v>211</v>
      </c>
      <c r="C106" s="161">
        <v>16</v>
      </c>
      <c r="D106" s="331"/>
      <c r="E106" s="297"/>
      <c r="F106" s="292" t="s">
        <v>271</v>
      </c>
      <c r="G106" s="22"/>
      <c r="H106" s="22"/>
      <c r="I106" s="22"/>
      <c r="J106" s="22"/>
      <c r="K106" s="22"/>
      <c r="L106" s="21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</row>
    <row r="107" spans="1:75" outlineLevel="1" x14ac:dyDescent="0.2">
      <c r="B107" s="159" t="s">
        <v>212</v>
      </c>
      <c r="C107" s="161">
        <v>400</v>
      </c>
      <c r="D107" s="331"/>
      <c r="E107" s="297"/>
      <c r="F107" s="292" t="s">
        <v>270</v>
      </c>
    </row>
    <row r="108" spans="1:75" outlineLevel="1" x14ac:dyDescent="0.2">
      <c r="B108" s="159" t="s">
        <v>213</v>
      </c>
      <c r="C108" s="161"/>
      <c r="D108" s="331"/>
      <c r="E108" s="297"/>
      <c r="F108" s="292"/>
    </row>
    <row r="109" spans="1:75" ht="17" outlineLevel="1" thickBot="1" x14ac:dyDescent="0.25">
      <c r="B109" s="299" t="s">
        <v>152</v>
      </c>
      <c r="C109" s="300"/>
      <c r="D109" s="286"/>
      <c r="E109" s="302"/>
      <c r="F109" s="292"/>
    </row>
    <row r="110" spans="1:75" ht="17" thickBot="1" x14ac:dyDescent="0.25">
      <c r="B110" s="321"/>
      <c r="C110" s="304"/>
      <c r="D110" s="296"/>
      <c r="E110" s="323"/>
      <c r="F110" s="288"/>
    </row>
    <row r="111" spans="1:75" s="39" customFormat="1" ht="18" thickBot="1" x14ac:dyDescent="0.25">
      <c r="A111" s="73"/>
      <c r="B111" s="308" t="s">
        <v>214</v>
      </c>
      <c r="C111" s="291">
        <f>SUM(C112:C117)</f>
        <v>0</v>
      </c>
      <c r="D111" s="291">
        <f>'% Spending Plan'!G30</f>
        <v>0</v>
      </c>
      <c r="E111" s="291">
        <f>SUM(E112:E117)</f>
        <v>0</v>
      </c>
      <c r="F111" s="292"/>
      <c r="G111" s="38"/>
      <c r="H111" s="38"/>
      <c r="I111" s="38"/>
      <c r="J111" s="38"/>
      <c r="K111" s="38"/>
      <c r="L111" s="114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</row>
    <row r="112" spans="1:75" s="1" customFormat="1" outlineLevel="1" x14ac:dyDescent="0.2">
      <c r="A112" s="72"/>
      <c r="B112" s="159" t="s">
        <v>215</v>
      </c>
      <c r="C112" s="293"/>
      <c r="D112" s="296"/>
      <c r="E112" s="295"/>
      <c r="F112" s="292"/>
      <c r="G112" s="22"/>
      <c r="H112" s="22"/>
      <c r="I112" s="22"/>
      <c r="J112" s="22"/>
      <c r="K112" s="22"/>
      <c r="L112" s="21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</row>
    <row r="113" spans="1:75" s="1" customFormat="1" outlineLevel="1" x14ac:dyDescent="0.2">
      <c r="A113" s="72"/>
      <c r="B113" s="159" t="s">
        <v>216</v>
      </c>
      <c r="C113" s="161"/>
      <c r="D113" s="296"/>
      <c r="E113" s="297"/>
      <c r="F113" s="292"/>
      <c r="G113" s="22"/>
      <c r="H113" s="22"/>
      <c r="I113" s="22"/>
      <c r="J113" s="22"/>
      <c r="K113" s="22"/>
      <c r="L113" s="21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</row>
    <row r="114" spans="1:75" outlineLevel="1" x14ac:dyDescent="0.2">
      <c r="B114" s="159" t="s">
        <v>217</v>
      </c>
      <c r="C114" s="161"/>
      <c r="D114" s="296"/>
      <c r="E114" s="297"/>
      <c r="F114" s="292"/>
    </row>
    <row r="115" spans="1:75" s="1" customFormat="1" outlineLevel="1" x14ac:dyDescent="0.2">
      <c r="A115" s="72"/>
      <c r="B115" s="159" t="s">
        <v>218</v>
      </c>
      <c r="C115" s="161"/>
      <c r="D115" s="296"/>
      <c r="E115" s="297"/>
      <c r="F115" s="292"/>
      <c r="G115" s="22"/>
      <c r="H115" s="22"/>
      <c r="I115" s="22"/>
      <c r="J115" s="22"/>
      <c r="K115" s="22"/>
      <c r="L115" s="21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</row>
    <row r="116" spans="1:75" outlineLevel="1" x14ac:dyDescent="0.2">
      <c r="B116" s="159" t="s">
        <v>219</v>
      </c>
      <c r="C116" s="161"/>
      <c r="D116" s="296"/>
      <c r="E116" s="297"/>
      <c r="F116" s="292"/>
    </row>
    <row r="117" spans="1:75" ht="17" outlineLevel="1" thickBot="1" x14ac:dyDescent="0.25">
      <c r="B117" s="299" t="s">
        <v>152</v>
      </c>
      <c r="C117" s="300"/>
      <c r="D117" s="301"/>
      <c r="E117" s="302"/>
      <c r="F117" s="292"/>
    </row>
    <row r="118" spans="1:75" ht="17" thickBot="1" x14ac:dyDescent="0.25">
      <c r="B118" s="321"/>
      <c r="C118" s="304"/>
      <c r="D118" s="296"/>
      <c r="E118" s="323"/>
      <c r="F118" s="288"/>
    </row>
    <row r="119" spans="1:75" s="39" customFormat="1" ht="20" thickBot="1" x14ac:dyDescent="0.25">
      <c r="A119" s="73"/>
      <c r="B119" s="308" t="s">
        <v>220</v>
      </c>
      <c r="C119" s="291">
        <f>SUM(C120:C125)</f>
        <v>0</v>
      </c>
      <c r="D119" s="338"/>
      <c r="E119" s="291">
        <f>SUM(E120:E125)</f>
        <v>0</v>
      </c>
      <c r="F119" s="292"/>
      <c r="G119" s="38"/>
      <c r="H119" s="38"/>
      <c r="I119" s="38"/>
      <c r="J119" s="38"/>
      <c r="K119" s="38"/>
      <c r="L119" s="114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</row>
    <row r="120" spans="1:75" outlineLevel="1" x14ac:dyDescent="0.2">
      <c r="B120" s="159" t="s">
        <v>221</v>
      </c>
      <c r="C120" s="293"/>
      <c r="D120" s="296"/>
      <c r="E120" s="295"/>
      <c r="F120" s="292"/>
    </row>
    <row r="121" spans="1:75" s="1" customFormat="1" outlineLevel="1" x14ac:dyDescent="0.2">
      <c r="A121" s="72"/>
      <c r="B121" s="159" t="s">
        <v>222</v>
      </c>
      <c r="C121" s="161"/>
      <c r="D121" s="296"/>
      <c r="E121" s="297"/>
      <c r="F121" s="292"/>
      <c r="G121" s="22"/>
      <c r="H121" s="22"/>
      <c r="I121" s="22"/>
      <c r="J121" s="22"/>
      <c r="K121" s="22"/>
      <c r="L121" s="21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</row>
    <row r="122" spans="1:75" outlineLevel="1" x14ac:dyDescent="0.2">
      <c r="B122" s="159" t="s">
        <v>223</v>
      </c>
      <c r="C122" s="161"/>
      <c r="D122" s="296"/>
      <c r="E122" s="297"/>
      <c r="F122" s="292"/>
    </row>
    <row r="123" spans="1:75" outlineLevel="1" x14ac:dyDescent="0.2">
      <c r="B123" s="159" t="s">
        <v>224</v>
      </c>
      <c r="C123" s="161"/>
      <c r="D123" s="296"/>
      <c r="E123" s="297"/>
      <c r="F123" s="292"/>
    </row>
    <row r="124" spans="1:75" s="1" customFormat="1" outlineLevel="1" x14ac:dyDescent="0.2">
      <c r="A124" s="72"/>
      <c r="B124" s="159" t="s">
        <v>225</v>
      </c>
      <c r="C124" s="161"/>
      <c r="D124" s="296"/>
      <c r="E124" s="297"/>
      <c r="F124" s="292"/>
      <c r="G124" s="22"/>
      <c r="H124" s="22"/>
      <c r="I124" s="22"/>
      <c r="J124" s="22"/>
      <c r="K124" s="22"/>
      <c r="L124" s="21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</row>
    <row r="125" spans="1:75" ht="17" outlineLevel="1" thickBot="1" x14ac:dyDescent="0.25">
      <c r="B125" s="299" t="s">
        <v>152</v>
      </c>
      <c r="C125" s="300"/>
      <c r="D125" s="301"/>
      <c r="E125" s="302"/>
      <c r="F125" s="292"/>
    </row>
    <row r="126" spans="1:75" ht="17" thickBot="1" x14ac:dyDescent="0.25">
      <c r="B126" s="321"/>
      <c r="C126" s="339"/>
      <c r="D126" s="296"/>
      <c r="E126" s="340"/>
      <c r="F126" s="288"/>
    </row>
    <row r="127" spans="1:75" s="40" customFormat="1" ht="19" thickBot="1" x14ac:dyDescent="0.25">
      <c r="A127" s="47"/>
      <c r="B127" s="363" t="s">
        <v>226</v>
      </c>
      <c r="C127" s="325">
        <f>C34+C49+C53+C63+C69+C74+C83+C88+C93+C101+C111+C119</f>
        <v>2506</v>
      </c>
      <c r="D127" s="341">
        <f>D34+D49+D53+D63+D69+D74+D83+D88+D93+D101+D111+D119</f>
        <v>0</v>
      </c>
      <c r="E127" s="325">
        <f>E34+E49+E53+E63+E69+E74+E83+E88+E93+E101+E111+E119</f>
        <v>0</v>
      </c>
      <c r="F127" s="158"/>
      <c r="G127" s="25"/>
      <c r="H127" s="25"/>
      <c r="I127" s="25"/>
      <c r="J127" s="25"/>
      <c r="K127" s="25"/>
      <c r="L127" s="110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</row>
    <row r="128" spans="1:75" s="25" customFormat="1" ht="18" x14ac:dyDescent="0.2">
      <c r="A128" s="47"/>
      <c r="B128" s="362" t="s">
        <v>227</v>
      </c>
      <c r="C128" s="362"/>
      <c r="D128" s="362"/>
      <c r="E128" s="361" t="s">
        <v>47</v>
      </c>
      <c r="F128" s="362"/>
      <c r="G128" s="362"/>
      <c r="H128" s="362"/>
      <c r="L128" s="110"/>
    </row>
    <row r="129" spans="1:12" s="27" customFormat="1" x14ac:dyDescent="0.2">
      <c r="A129"/>
      <c r="B129" s="362"/>
      <c r="C129" s="362"/>
      <c r="D129" s="362"/>
      <c r="E129" s="362"/>
      <c r="F129" s="362"/>
      <c r="G129" s="362"/>
      <c r="H129" s="362"/>
      <c r="L129" s="110"/>
    </row>
    <row r="130" spans="1:12" s="27" customFormat="1" x14ac:dyDescent="0.2">
      <c r="A130"/>
      <c r="B130" s="75"/>
      <c r="C130" s="53"/>
      <c r="D130" s="70"/>
      <c r="E130" s="53"/>
      <c r="F130" s="151"/>
      <c r="L130" s="110"/>
    </row>
    <row r="131" spans="1:12" s="27" customFormat="1" x14ac:dyDescent="0.2">
      <c r="B131" s="57"/>
      <c r="C131" s="53"/>
      <c r="D131" s="70"/>
      <c r="E131" s="53"/>
      <c r="F131" s="151"/>
      <c r="L131" s="110"/>
    </row>
    <row r="132" spans="1:12" s="24" customFormat="1" x14ac:dyDescent="0.2">
      <c r="A132" s="74"/>
      <c r="B132" s="76"/>
      <c r="C132" s="54"/>
      <c r="D132" s="71"/>
      <c r="E132" s="54"/>
      <c r="F132" s="152"/>
      <c r="L132" s="21"/>
    </row>
    <row r="133" spans="1:12" s="27" customFormat="1" x14ac:dyDescent="0.2">
      <c r="A133"/>
      <c r="B133" s="69"/>
      <c r="C133" s="55"/>
      <c r="D133" s="55"/>
      <c r="E133" s="55"/>
      <c r="F133" s="151"/>
      <c r="L133" s="110"/>
    </row>
    <row r="134" spans="1:12" s="27" customFormat="1" x14ac:dyDescent="0.2">
      <c r="A134"/>
      <c r="B134" s="69"/>
      <c r="C134" s="55"/>
      <c r="D134" s="55"/>
      <c r="E134" s="55"/>
      <c r="F134" s="151"/>
      <c r="L134" s="110"/>
    </row>
    <row r="135" spans="1:12" x14ac:dyDescent="0.2">
      <c r="B135" s="69"/>
      <c r="C135" s="55"/>
      <c r="D135" s="55"/>
      <c r="E135" s="55"/>
      <c r="F135" s="151"/>
    </row>
    <row r="136" spans="1:12" x14ac:dyDescent="0.2">
      <c r="B136" s="69"/>
      <c r="C136" s="55"/>
      <c r="D136" s="55"/>
      <c r="E136" s="55"/>
      <c r="F136" s="151"/>
    </row>
    <row r="137" spans="1:12" x14ac:dyDescent="0.2">
      <c r="B137" s="69"/>
      <c r="C137" s="55"/>
      <c r="D137" s="55"/>
      <c r="E137" s="55"/>
      <c r="F137" s="151"/>
    </row>
    <row r="138" spans="1:12" x14ac:dyDescent="0.2">
      <c r="B138" s="69"/>
      <c r="C138" s="55"/>
      <c r="D138" s="55"/>
      <c r="E138" s="55"/>
      <c r="F138" s="151"/>
    </row>
    <row r="139" spans="1:12" x14ac:dyDescent="0.2">
      <c r="B139" s="69"/>
      <c r="C139" s="55"/>
      <c r="D139" s="55"/>
      <c r="E139" s="55"/>
      <c r="F139" s="151"/>
    </row>
    <row r="140" spans="1:12" x14ac:dyDescent="0.2">
      <c r="B140" s="69"/>
      <c r="C140" s="55"/>
      <c r="D140" s="55"/>
      <c r="E140" s="55"/>
      <c r="F140" s="151"/>
    </row>
    <row r="141" spans="1:12" x14ac:dyDescent="0.2">
      <c r="B141" s="69"/>
      <c r="C141" s="55"/>
      <c r="D141" s="55"/>
      <c r="E141" s="55"/>
      <c r="F141" s="151"/>
    </row>
    <row r="142" spans="1:12" x14ac:dyDescent="0.2">
      <c r="B142" s="69"/>
      <c r="C142" s="55"/>
      <c r="D142" s="55"/>
      <c r="E142" s="55"/>
      <c r="F142" s="151"/>
    </row>
    <row r="143" spans="1:12" x14ac:dyDescent="0.2">
      <c r="B143" s="69"/>
      <c r="C143" s="55"/>
      <c r="D143" s="55"/>
      <c r="E143" s="55"/>
      <c r="F143" s="151"/>
    </row>
    <row r="144" spans="1:12" x14ac:dyDescent="0.2">
      <c r="B144" s="69"/>
      <c r="C144" s="55"/>
      <c r="D144" s="55"/>
      <c r="E144" s="55"/>
      <c r="F144" s="151"/>
    </row>
    <row r="145" spans="2:6" x14ac:dyDescent="0.2">
      <c r="B145" s="69"/>
      <c r="C145" s="55"/>
      <c r="D145" s="55"/>
      <c r="E145" s="55"/>
      <c r="F145" s="151"/>
    </row>
    <row r="146" spans="2:6" x14ac:dyDescent="0.2">
      <c r="B146" s="69"/>
      <c r="C146" s="55"/>
      <c r="D146" s="55"/>
      <c r="E146" s="55"/>
      <c r="F146" s="151"/>
    </row>
    <row r="147" spans="2:6" x14ac:dyDescent="0.2">
      <c r="B147" s="69"/>
      <c r="C147" s="55"/>
      <c r="D147" s="55"/>
      <c r="E147" s="55"/>
      <c r="F147" s="151"/>
    </row>
    <row r="148" spans="2:6" x14ac:dyDescent="0.2">
      <c r="B148" s="69"/>
      <c r="C148" s="55"/>
      <c r="D148" s="55"/>
      <c r="E148" s="55"/>
      <c r="F148" s="151"/>
    </row>
    <row r="149" spans="2:6" x14ac:dyDescent="0.2">
      <c r="B149" s="69"/>
      <c r="C149" s="55"/>
      <c r="D149" s="55"/>
      <c r="E149" s="55"/>
      <c r="F149" s="151"/>
    </row>
    <row r="150" spans="2:6" x14ac:dyDescent="0.2">
      <c r="B150" s="69"/>
      <c r="C150" s="55"/>
      <c r="D150" s="55"/>
      <c r="E150" s="55"/>
      <c r="F150" s="151"/>
    </row>
    <row r="151" spans="2:6" x14ac:dyDescent="0.2">
      <c r="B151" s="69"/>
      <c r="C151" s="55"/>
      <c r="D151" s="55"/>
      <c r="E151" s="55"/>
      <c r="F151" s="151"/>
    </row>
    <row r="152" spans="2:6" x14ac:dyDescent="0.2">
      <c r="B152" s="69"/>
      <c r="C152" s="55"/>
      <c r="D152" s="55"/>
      <c r="E152" s="55"/>
      <c r="F152" s="151"/>
    </row>
    <row r="153" spans="2:6" x14ac:dyDescent="0.2">
      <c r="B153" s="69"/>
      <c r="C153" s="55"/>
      <c r="D153" s="55"/>
      <c r="E153" s="55"/>
      <c r="F153" s="151"/>
    </row>
    <row r="154" spans="2:6" x14ac:dyDescent="0.2">
      <c r="B154" s="69"/>
      <c r="C154" s="55"/>
      <c r="D154" s="55"/>
      <c r="E154" s="55"/>
      <c r="F154" s="151"/>
    </row>
    <row r="155" spans="2:6" x14ac:dyDescent="0.2">
      <c r="B155" s="69"/>
      <c r="C155" s="55"/>
      <c r="D155" s="55"/>
      <c r="E155" s="55"/>
      <c r="F155" s="151"/>
    </row>
    <row r="156" spans="2:6" x14ac:dyDescent="0.2">
      <c r="B156" s="69"/>
      <c r="C156" s="55"/>
      <c r="D156" s="55"/>
      <c r="E156" s="55"/>
      <c r="F156" s="151"/>
    </row>
    <row r="157" spans="2:6" x14ac:dyDescent="0.2">
      <c r="B157" s="69"/>
      <c r="C157" s="55"/>
      <c r="D157" s="55"/>
      <c r="E157" s="55"/>
      <c r="F157" s="151"/>
    </row>
    <row r="158" spans="2:6" x14ac:dyDescent="0.2">
      <c r="B158" s="69"/>
      <c r="C158" s="55"/>
      <c r="D158" s="55"/>
      <c r="E158" s="55"/>
      <c r="F158" s="151"/>
    </row>
    <row r="159" spans="2:6" x14ac:dyDescent="0.2">
      <c r="B159" s="69"/>
      <c r="C159" s="55"/>
      <c r="D159" s="55"/>
      <c r="E159" s="55"/>
      <c r="F159" s="151"/>
    </row>
    <row r="160" spans="2:6" x14ac:dyDescent="0.2">
      <c r="B160" s="69"/>
      <c r="C160" s="55"/>
      <c r="D160" s="55"/>
      <c r="E160" s="55"/>
      <c r="F160" s="151"/>
    </row>
    <row r="161" spans="2:6" x14ac:dyDescent="0.2">
      <c r="B161" s="69"/>
      <c r="C161" s="55"/>
      <c r="D161" s="55"/>
      <c r="E161" s="55"/>
      <c r="F161" s="151"/>
    </row>
    <row r="162" spans="2:6" x14ac:dyDescent="0.2">
      <c r="B162" s="69"/>
      <c r="C162" s="55"/>
      <c r="D162" s="55"/>
      <c r="E162" s="55"/>
      <c r="F162" s="151"/>
    </row>
    <row r="163" spans="2:6" x14ac:dyDescent="0.2">
      <c r="B163" s="69"/>
      <c r="C163" s="55"/>
      <c r="D163" s="55"/>
      <c r="E163" s="55"/>
      <c r="F163" s="151"/>
    </row>
    <row r="164" spans="2:6" x14ac:dyDescent="0.2">
      <c r="B164" s="69"/>
      <c r="C164" s="55"/>
      <c r="D164" s="55"/>
      <c r="E164" s="55"/>
      <c r="F164" s="151"/>
    </row>
    <row r="165" spans="2:6" x14ac:dyDescent="0.2">
      <c r="B165" s="69"/>
      <c r="C165" s="55"/>
      <c r="D165" s="55"/>
      <c r="E165" s="55"/>
      <c r="F165" s="151"/>
    </row>
    <row r="166" spans="2:6" x14ac:dyDescent="0.2">
      <c r="B166" s="69"/>
      <c r="C166" s="55"/>
      <c r="D166" s="55"/>
      <c r="E166" s="55"/>
      <c r="F166" s="151"/>
    </row>
    <row r="167" spans="2:6" x14ac:dyDescent="0.2">
      <c r="B167" s="69"/>
      <c r="C167" s="55"/>
      <c r="D167" s="55"/>
      <c r="E167" s="55"/>
      <c r="F167" s="151"/>
    </row>
    <row r="168" spans="2:6" x14ac:dyDescent="0.2">
      <c r="B168" s="69"/>
      <c r="C168" s="55"/>
      <c r="D168" s="55"/>
      <c r="E168" s="55"/>
      <c r="F168" s="151"/>
    </row>
    <row r="169" spans="2:6" x14ac:dyDescent="0.2">
      <c r="B169" s="69"/>
      <c r="C169" s="55"/>
      <c r="D169" s="55"/>
      <c r="E169" s="55"/>
      <c r="F169" s="151"/>
    </row>
    <row r="170" spans="2:6" x14ac:dyDescent="0.2">
      <c r="B170" s="69"/>
      <c r="C170" s="55"/>
      <c r="D170" s="55"/>
      <c r="E170" s="55"/>
      <c r="F170" s="151"/>
    </row>
    <row r="171" spans="2:6" x14ac:dyDescent="0.2">
      <c r="B171" s="69"/>
      <c r="C171" s="55"/>
      <c r="D171" s="55"/>
      <c r="E171" s="55"/>
      <c r="F171" s="151"/>
    </row>
    <row r="172" spans="2:6" x14ac:dyDescent="0.2">
      <c r="B172" s="69"/>
      <c r="C172" s="55"/>
      <c r="D172" s="55"/>
      <c r="E172" s="55"/>
      <c r="F172" s="151"/>
    </row>
    <row r="173" spans="2:6" x14ac:dyDescent="0.2">
      <c r="B173" s="69"/>
      <c r="C173" s="55"/>
      <c r="D173" s="55"/>
      <c r="E173" s="55"/>
      <c r="F173" s="151"/>
    </row>
    <row r="174" spans="2:6" x14ac:dyDescent="0.2">
      <c r="B174" s="69"/>
      <c r="C174" s="55"/>
      <c r="D174" s="55"/>
      <c r="E174" s="55"/>
      <c r="F174" s="151"/>
    </row>
    <row r="175" spans="2:6" x14ac:dyDescent="0.2">
      <c r="B175" s="69"/>
      <c r="C175" s="55"/>
      <c r="D175" s="55"/>
      <c r="E175" s="55"/>
      <c r="F175" s="151"/>
    </row>
    <row r="176" spans="2:6" x14ac:dyDescent="0.2">
      <c r="B176" s="69"/>
      <c r="C176" s="55"/>
      <c r="D176" s="55"/>
      <c r="E176" s="55"/>
      <c r="F176" s="151"/>
    </row>
    <row r="177" spans="2:6" x14ac:dyDescent="0.2">
      <c r="B177" s="69"/>
      <c r="C177" s="55"/>
      <c r="D177" s="55"/>
      <c r="E177" s="55"/>
      <c r="F177" s="151"/>
    </row>
    <row r="178" spans="2:6" x14ac:dyDescent="0.2">
      <c r="B178" s="69"/>
      <c r="C178" s="55"/>
      <c r="D178" s="55"/>
      <c r="E178" s="55"/>
      <c r="F178" s="151"/>
    </row>
    <row r="179" spans="2:6" x14ac:dyDescent="0.2">
      <c r="B179" s="69"/>
      <c r="C179" s="55"/>
      <c r="D179" s="55"/>
      <c r="E179" s="55"/>
      <c r="F179" s="151"/>
    </row>
    <row r="180" spans="2:6" x14ac:dyDescent="0.2">
      <c r="B180" s="69"/>
      <c r="C180" s="55"/>
      <c r="D180" s="55"/>
      <c r="E180" s="55"/>
      <c r="F180" s="151"/>
    </row>
    <row r="181" spans="2:6" x14ac:dyDescent="0.2">
      <c r="B181" s="69"/>
      <c r="C181" s="55"/>
      <c r="D181" s="55"/>
      <c r="E181" s="55"/>
      <c r="F181" s="151"/>
    </row>
    <row r="182" spans="2:6" x14ac:dyDescent="0.2">
      <c r="B182" s="69"/>
      <c r="C182" s="55"/>
      <c r="D182" s="55"/>
      <c r="E182" s="55"/>
      <c r="F182" s="151"/>
    </row>
    <row r="183" spans="2:6" x14ac:dyDescent="0.2">
      <c r="B183" s="69"/>
      <c r="C183" s="55"/>
      <c r="D183" s="55"/>
      <c r="E183" s="55"/>
      <c r="F183" s="151"/>
    </row>
    <row r="184" spans="2:6" x14ac:dyDescent="0.2">
      <c r="B184" s="69"/>
      <c r="C184" s="55"/>
      <c r="D184" s="55"/>
      <c r="E184" s="55"/>
      <c r="F184" s="151"/>
    </row>
    <row r="185" spans="2:6" x14ac:dyDescent="0.2">
      <c r="B185" s="69"/>
      <c r="C185" s="55"/>
      <c r="D185" s="55"/>
      <c r="E185" s="55"/>
      <c r="F185" s="151"/>
    </row>
    <row r="186" spans="2:6" x14ac:dyDescent="0.2">
      <c r="B186" s="77"/>
      <c r="C186" s="35"/>
      <c r="D186" s="35"/>
      <c r="E186" s="35"/>
    </row>
    <row r="187" spans="2:6" x14ac:dyDescent="0.2">
      <c r="B187" s="77"/>
      <c r="C187" s="35"/>
      <c r="D187" s="35"/>
      <c r="E187" s="35"/>
    </row>
    <row r="188" spans="2:6" x14ac:dyDescent="0.2">
      <c r="B188" s="77"/>
      <c r="C188" s="35"/>
      <c r="D188" s="35"/>
      <c r="E188" s="35"/>
    </row>
    <row r="189" spans="2:6" x14ac:dyDescent="0.2">
      <c r="B189" s="77"/>
      <c r="C189" s="35"/>
      <c r="D189" s="35"/>
      <c r="E189" s="35"/>
    </row>
    <row r="190" spans="2:6" x14ac:dyDescent="0.2">
      <c r="B190" s="77"/>
      <c r="C190" s="35"/>
      <c r="D190" s="35"/>
      <c r="E190" s="35"/>
    </row>
    <row r="191" spans="2:6" x14ac:dyDescent="0.2">
      <c r="B191" s="77"/>
      <c r="C191" s="35"/>
      <c r="D191" s="35"/>
      <c r="E191" s="35"/>
    </row>
    <row r="192" spans="2:6" x14ac:dyDescent="0.2">
      <c r="B192" s="77"/>
      <c r="C192" s="35"/>
      <c r="D192" s="35"/>
      <c r="E192" s="35"/>
    </row>
    <row r="193" spans="2:5" x14ac:dyDescent="0.2">
      <c r="B193" s="27"/>
      <c r="C193" s="35"/>
      <c r="D193" s="35"/>
      <c r="E193" s="35"/>
    </row>
    <row r="194" spans="2:5" x14ac:dyDescent="0.2">
      <c r="B194" s="27"/>
      <c r="C194" s="35"/>
      <c r="D194" s="35"/>
      <c r="E194" s="35"/>
    </row>
    <row r="195" spans="2:5" x14ac:dyDescent="0.2">
      <c r="B195" s="27"/>
      <c r="C195" s="35"/>
      <c r="D195" s="35"/>
      <c r="E195" s="35"/>
    </row>
    <row r="196" spans="2:5" x14ac:dyDescent="0.2">
      <c r="B196" s="27"/>
      <c r="C196" s="35"/>
      <c r="D196" s="35"/>
      <c r="E196" s="35"/>
    </row>
    <row r="197" spans="2:5" x14ac:dyDescent="0.2">
      <c r="B197" s="27"/>
      <c r="C197" s="35"/>
      <c r="D197" s="35"/>
      <c r="E197" s="35"/>
    </row>
    <row r="198" spans="2:5" x14ac:dyDescent="0.2">
      <c r="B198" s="27"/>
      <c r="C198" s="35"/>
      <c r="D198" s="35"/>
      <c r="E198" s="35"/>
    </row>
    <row r="199" spans="2:5" x14ac:dyDescent="0.2">
      <c r="B199" s="27"/>
      <c r="C199" s="35"/>
      <c r="D199" s="35"/>
      <c r="E199" s="35"/>
    </row>
    <row r="200" spans="2:5" x14ac:dyDescent="0.2">
      <c r="B200" s="27"/>
      <c r="C200" s="35"/>
      <c r="D200" s="35"/>
      <c r="E200" s="35"/>
    </row>
    <row r="201" spans="2:5" x14ac:dyDescent="0.2">
      <c r="B201" s="27"/>
      <c r="C201" s="35"/>
      <c r="D201" s="35"/>
      <c r="E201" s="35"/>
    </row>
    <row r="202" spans="2:5" x14ac:dyDescent="0.2">
      <c r="B202" s="27"/>
      <c r="C202" s="35"/>
      <c r="D202" s="35"/>
      <c r="E202" s="35"/>
    </row>
    <row r="203" spans="2:5" x14ac:dyDescent="0.2">
      <c r="B203" s="27"/>
      <c r="C203" s="35"/>
      <c r="D203" s="35"/>
      <c r="E203" s="35"/>
    </row>
    <row r="204" spans="2:5" x14ac:dyDescent="0.2">
      <c r="B204" s="27"/>
      <c r="C204" s="35"/>
      <c r="D204" s="35"/>
      <c r="E204" s="35"/>
    </row>
    <row r="205" spans="2:5" x14ac:dyDescent="0.2">
      <c r="B205" s="27"/>
      <c r="C205" s="35"/>
      <c r="D205" s="35"/>
      <c r="E205" s="35"/>
    </row>
    <row r="206" spans="2:5" x14ac:dyDescent="0.2">
      <c r="B206" s="27"/>
      <c r="C206" s="35"/>
      <c r="D206" s="35"/>
      <c r="E206" s="35"/>
    </row>
    <row r="207" spans="2:5" x14ac:dyDescent="0.2">
      <c r="B207" s="27"/>
      <c r="C207" s="35"/>
      <c r="D207" s="35"/>
      <c r="E207" s="35"/>
    </row>
    <row r="208" spans="2:5" x14ac:dyDescent="0.2">
      <c r="B208" s="27"/>
      <c r="C208" s="35"/>
      <c r="D208" s="35"/>
      <c r="E208" s="35"/>
    </row>
    <row r="209" spans="2:5" x14ac:dyDescent="0.2">
      <c r="B209" s="27"/>
      <c r="C209" s="35"/>
      <c r="D209" s="35"/>
      <c r="E209" s="35"/>
    </row>
    <row r="210" spans="2:5" x14ac:dyDescent="0.2">
      <c r="B210" s="27"/>
      <c r="C210" s="35"/>
      <c r="D210" s="35"/>
      <c r="E210" s="35"/>
    </row>
    <row r="211" spans="2:5" x14ac:dyDescent="0.2">
      <c r="B211" s="27"/>
      <c r="C211" s="35"/>
      <c r="D211" s="35"/>
      <c r="E211" s="35"/>
    </row>
    <row r="212" spans="2:5" x14ac:dyDescent="0.2">
      <c r="B212" s="27"/>
      <c r="C212" s="35"/>
      <c r="D212" s="35"/>
      <c r="E212" s="35"/>
    </row>
    <row r="213" spans="2:5" x14ac:dyDescent="0.2">
      <c r="B213" s="27"/>
      <c r="C213" s="35"/>
      <c r="D213" s="35"/>
      <c r="E213" s="35"/>
    </row>
    <row r="214" spans="2:5" x14ac:dyDescent="0.2">
      <c r="B214" s="27"/>
      <c r="C214" s="35"/>
      <c r="D214" s="35"/>
      <c r="E214" s="35"/>
    </row>
    <row r="215" spans="2:5" x14ac:dyDescent="0.2">
      <c r="B215" s="27"/>
      <c r="C215" s="35"/>
      <c r="D215" s="35"/>
      <c r="E215" s="35"/>
    </row>
    <row r="216" spans="2:5" x14ac:dyDescent="0.2">
      <c r="B216" s="27"/>
      <c r="C216" s="35"/>
      <c r="D216" s="35"/>
      <c r="E216" s="35"/>
    </row>
    <row r="217" spans="2:5" x14ac:dyDescent="0.2">
      <c r="B217" s="27"/>
      <c r="C217" s="35"/>
      <c r="D217" s="35"/>
      <c r="E217" s="35"/>
    </row>
    <row r="218" spans="2:5" x14ac:dyDescent="0.2">
      <c r="B218" s="27"/>
      <c r="C218" s="35"/>
      <c r="D218" s="35"/>
      <c r="E218" s="35"/>
    </row>
    <row r="219" spans="2:5" x14ac:dyDescent="0.2">
      <c r="B219" s="27"/>
      <c r="C219" s="35"/>
      <c r="D219" s="35"/>
      <c r="E219" s="35"/>
    </row>
    <row r="220" spans="2:5" x14ac:dyDescent="0.2">
      <c r="B220" s="27"/>
      <c r="C220" s="35"/>
      <c r="D220" s="35"/>
      <c r="E220" s="35"/>
    </row>
    <row r="221" spans="2:5" x14ac:dyDescent="0.2">
      <c r="B221" s="27"/>
      <c r="C221" s="35"/>
      <c r="D221" s="35"/>
      <c r="E221" s="35"/>
    </row>
    <row r="222" spans="2:5" x14ac:dyDescent="0.2">
      <c r="B222" s="27"/>
      <c r="C222" s="35"/>
      <c r="D222" s="35"/>
      <c r="E222" s="35"/>
    </row>
    <row r="223" spans="2:5" x14ac:dyDescent="0.2">
      <c r="B223" s="27"/>
      <c r="C223" s="35"/>
      <c r="D223" s="35"/>
      <c r="E223" s="35"/>
    </row>
    <row r="224" spans="2:5" x14ac:dyDescent="0.2">
      <c r="B224" s="27"/>
      <c r="C224" s="35"/>
      <c r="D224" s="35"/>
      <c r="E224" s="35"/>
    </row>
    <row r="225" spans="2:5" x14ac:dyDescent="0.2">
      <c r="B225" s="27"/>
      <c r="C225" s="35"/>
      <c r="D225" s="35"/>
      <c r="E225" s="35"/>
    </row>
    <row r="226" spans="2:5" x14ac:dyDescent="0.2">
      <c r="B226" s="27"/>
      <c r="C226" s="35"/>
      <c r="D226" s="35"/>
      <c r="E226" s="35"/>
    </row>
    <row r="227" spans="2:5" x14ac:dyDescent="0.2">
      <c r="B227" s="27"/>
      <c r="C227" s="35"/>
      <c r="D227" s="35"/>
      <c r="E227" s="35"/>
    </row>
    <row r="228" spans="2:5" x14ac:dyDescent="0.2">
      <c r="B228" s="27"/>
      <c r="C228" s="35"/>
      <c r="D228" s="35"/>
      <c r="E228" s="35"/>
    </row>
    <row r="229" spans="2:5" x14ac:dyDescent="0.2">
      <c r="B229" s="27"/>
      <c r="C229" s="35"/>
      <c r="D229" s="35"/>
      <c r="E229" s="35"/>
    </row>
    <row r="230" spans="2:5" x14ac:dyDescent="0.2">
      <c r="B230" s="27"/>
      <c r="C230" s="35"/>
      <c r="D230" s="35"/>
      <c r="E230" s="35"/>
    </row>
    <row r="231" spans="2:5" x14ac:dyDescent="0.2">
      <c r="B231" s="27"/>
      <c r="C231" s="35"/>
      <c r="D231" s="35"/>
      <c r="E231" s="35"/>
    </row>
    <row r="232" spans="2:5" x14ac:dyDescent="0.2">
      <c r="B232" s="27"/>
      <c r="C232" s="35"/>
      <c r="D232" s="35"/>
      <c r="E232" s="35"/>
    </row>
    <row r="233" spans="2:5" x14ac:dyDescent="0.2">
      <c r="B233" s="27"/>
      <c r="C233" s="35"/>
      <c r="D233" s="35"/>
      <c r="E233" s="35"/>
    </row>
    <row r="234" spans="2:5" x14ac:dyDescent="0.2">
      <c r="B234" s="27"/>
      <c r="C234" s="35"/>
      <c r="D234" s="35"/>
      <c r="E234" s="35"/>
    </row>
    <row r="235" spans="2:5" x14ac:dyDescent="0.2">
      <c r="B235" s="27"/>
      <c r="C235" s="35"/>
      <c r="D235" s="35"/>
      <c r="E235" s="35"/>
    </row>
    <row r="236" spans="2:5" x14ac:dyDescent="0.2">
      <c r="B236" s="27"/>
      <c r="C236" s="35"/>
      <c r="D236" s="35"/>
      <c r="E236" s="35"/>
    </row>
    <row r="237" spans="2:5" x14ac:dyDescent="0.2">
      <c r="B237" s="27"/>
      <c r="C237" s="35"/>
      <c r="D237" s="35"/>
      <c r="E237" s="35"/>
    </row>
    <row r="238" spans="2:5" x14ac:dyDescent="0.2">
      <c r="B238" s="27"/>
      <c r="C238" s="35"/>
      <c r="D238" s="35"/>
      <c r="E238" s="35"/>
    </row>
    <row r="239" spans="2:5" x14ac:dyDescent="0.2">
      <c r="B239" s="27"/>
      <c r="C239" s="35"/>
      <c r="D239" s="35"/>
      <c r="E239" s="35"/>
    </row>
    <row r="240" spans="2:5" x14ac:dyDescent="0.2">
      <c r="B240" s="27"/>
      <c r="C240" s="35"/>
      <c r="D240" s="35"/>
      <c r="E240" s="35"/>
    </row>
    <row r="241" spans="2:5" x14ac:dyDescent="0.2">
      <c r="B241" s="27"/>
      <c r="C241" s="35"/>
      <c r="D241" s="35"/>
      <c r="E241" s="35"/>
    </row>
    <row r="242" spans="2:5" x14ac:dyDescent="0.2">
      <c r="B242" s="27"/>
      <c r="C242" s="35"/>
      <c r="D242" s="35"/>
      <c r="E242" s="35"/>
    </row>
    <row r="243" spans="2:5" x14ac:dyDescent="0.2">
      <c r="B243" s="27"/>
      <c r="C243" s="35"/>
      <c r="D243" s="35"/>
      <c r="E243" s="35"/>
    </row>
    <row r="244" spans="2:5" x14ac:dyDescent="0.2">
      <c r="B244" s="27"/>
      <c r="C244" s="35"/>
      <c r="D244" s="35"/>
      <c r="E244" s="35"/>
    </row>
    <row r="245" spans="2:5" x14ac:dyDescent="0.2">
      <c r="B245" s="27"/>
      <c r="C245" s="35"/>
      <c r="D245" s="35"/>
      <c r="E245" s="35"/>
    </row>
    <row r="246" spans="2:5" x14ac:dyDescent="0.2">
      <c r="B246" s="27"/>
      <c r="C246" s="35"/>
      <c r="D246" s="35"/>
      <c r="E246" s="35"/>
    </row>
    <row r="247" spans="2:5" x14ac:dyDescent="0.2">
      <c r="B247" s="27"/>
      <c r="C247" s="35"/>
      <c r="D247" s="35"/>
      <c r="E247" s="35"/>
    </row>
    <row r="248" spans="2:5" x14ac:dyDescent="0.2">
      <c r="B248" s="27"/>
      <c r="C248" s="35"/>
      <c r="D248" s="35"/>
      <c r="E248" s="35"/>
    </row>
    <row r="249" spans="2:5" x14ac:dyDescent="0.2">
      <c r="B249" s="27"/>
      <c r="C249" s="35"/>
      <c r="D249" s="35"/>
      <c r="E249" s="35"/>
    </row>
    <row r="250" spans="2:5" x14ac:dyDescent="0.2">
      <c r="B250" s="27"/>
      <c r="C250" s="35"/>
      <c r="D250" s="35"/>
      <c r="E250" s="35"/>
    </row>
    <row r="251" spans="2:5" x14ac:dyDescent="0.2">
      <c r="B251" s="27"/>
      <c r="C251" s="35"/>
      <c r="D251" s="35"/>
      <c r="E251" s="35"/>
    </row>
    <row r="252" spans="2:5" x14ac:dyDescent="0.2">
      <c r="B252" s="27"/>
      <c r="C252" s="35"/>
      <c r="D252" s="35"/>
      <c r="E252" s="35"/>
    </row>
    <row r="253" spans="2:5" x14ac:dyDescent="0.2">
      <c r="B253" s="27"/>
      <c r="C253" s="35"/>
      <c r="D253" s="35"/>
      <c r="E253" s="35"/>
    </row>
    <row r="254" spans="2:5" x14ac:dyDescent="0.2">
      <c r="B254" s="27"/>
      <c r="C254" s="35"/>
      <c r="D254" s="35"/>
      <c r="E254" s="35"/>
    </row>
    <row r="255" spans="2:5" x14ac:dyDescent="0.2">
      <c r="B255" s="27"/>
      <c r="C255" s="35"/>
      <c r="D255" s="35"/>
      <c r="E255" s="35"/>
    </row>
    <row r="256" spans="2:5" x14ac:dyDescent="0.2">
      <c r="B256" s="27"/>
      <c r="C256" s="35"/>
      <c r="D256" s="35"/>
      <c r="E256" s="35"/>
    </row>
    <row r="257" spans="2:5" x14ac:dyDescent="0.2">
      <c r="B257" s="27"/>
      <c r="C257" s="35"/>
      <c r="D257" s="35"/>
      <c r="E257" s="35"/>
    </row>
    <row r="258" spans="2:5" x14ac:dyDescent="0.2">
      <c r="B258" s="27"/>
      <c r="C258" s="35"/>
      <c r="D258" s="35"/>
      <c r="E258" s="35"/>
    </row>
    <row r="259" spans="2:5" x14ac:dyDescent="0.2">
      <c r="B259" s="27"/>
      <c r="C259" s="35"/>
      <c r="D259" s="35"/>
      <c r="E259" s="35"/>
    </row>
    <row r="260" spans="2:5" x14ac:dyDescent="0.2">
      <c r="B260" s="27"/>
      <c r="C260" s="35"/>
      <c r="D260" s="35"/>
      <c r="E260" s="35"/>
    </row>
    <row r="261" spans="2:5" x14ac:dyDescent="0.2">
      <c r="B261" s="27"/>
      <c r="C261" s="35"/>
      <c r="D261" s="35"/>
      <c r="E261" s="35"/>
    </row>
    <row r="262" spans="2:5" x14ac:dyDescent="0.2">
      <c r="B262" s="27"/>
      <c r="C262" s="35"/>
      <c r="D262" s="35"/>
      <c r="E262" s="35"/>
    </row>
    <row r="263" spans="2:5" x14ac:dyDescent="0.2">
      <c r="B263" s="27"/>
      <c r="C263" s="35"/>
      <c r="D263" s="35"/>
      <c r="E263" s="35"/>
    </row>
    <row r="264" spans="2:5" x14ac:dyDescent="0.2">
      <c r="B264" s="27"/>
      <c r="C264" s="35"/>
      <c r="D264" s="35"/>
      <c r="E264" s="35"/>
    </row>
    <row r="265" spans="2:5" x14ac:dyDescent="0.2">
      <c r="B265" s="27"/>
      <c r="C265" s="35"/>
      <c r="D265" s="35"/>
      <c r="E265" s="35"/>
    </row>
    <row r="266" spans="2:5" x14ac:dyDescent="0.2">
      <c r="B266" s="27"/>
      <c r="C266" s="35"/>
      <c r="D266" s="35"/>
      <c r="E266" s="35"/>
    </row>
    <row r="267" spans="2:5" x14ac:dyDescent="0.2">
      <c r="B267" s="27"/>
      <c r="C267" s="35"/>
      <c r="D267" s="35"/>
      <c r="E267" s="35"/>
    </row>
    <row r="268" spans="2:5" x14ac:dyDescent="0.2">
      <c r="B268" s="27"/>
      <c r="C268" s="35"/>
      <c r="D268" s="35"/>
      <c r="E268" s="35"/>
    </row>
    <row r="269" spans="2:5" x14ac:dyDescent="0.2">
      <c r="B269" s="27"/>
      <c r="C269" s="35"/>
      <c r="D269" s="35"/>
      <c r="E269" s="35"/>
    </row>
    <row r="270" spans="2:5" x14ac:dyDescent="0.2">
      <c r="B270" s="27"/>
      <c r="C270" s="35"/>
      <c r="D270" s="35"/>
      <c r="E270" s="35"/>
    </row>
    <row r="271" spans="2:5" x14ac:dyDescent="0.2">
      <c r="B271" s="27"/>
      <c r="C271" s="35"/>
      <c r="D271" s="35"/>
      <c r="E271" s="35"/>
    </row>
    <row r="272" spans="2:5" x14ac:dyDescent="0.2">
      <c r="B272" s="27"/>
      <c r="C272" s="35"/>
      <c r="D272" s="35"/>
      <c r="E272" s="35"/>
    </row>
    <row r="273" spans="2:5" x14ac:dyDescent="0.2">
      <c r="B273" s="27"/>
      <c r="C273" s="35"/>
      <c r="D273" s="35"/>
      <c r="E273" s="35"/>
    </row>
    <row r="274" spans="2:5" x14ac:dyDescent="0.2">
      <c r="B274" s="27"/>
      <c r="C274" s="35"/>
      <c r="D274" s="35"/>
      <c r="E274" s="35"/>
    </row>
    <row r="275" spans="2:5" x14ac:dyDescent="0.2">
      <c r="B275" s="27"/>
      <c r="C275" s="35"/>
      <c r="D275" s="35"/>
      <c r="E275" s="35"/>
    </row>
    <row r="276" spans="2:5" x14ac:dyDescent="0.2">
      <c r="B276" s="27"/>
      <c r="C276" s="35"/>
      <c r="D276" s="35"/>
      <c r="E276" s="35"/>
    </row>
    <row r="277" spans="2:5" x14ac:dyDescent="0.2">
      <c r="B277" s="27"/>
      <c r="C277" s="35"/>
      <c r="D277" s="35"/>
      <c r="E277" s="35"/>
    </row>
    <row r="278" spans="2:5" x14ac:dyDescent="0.2">
      <c r="B278" s="27"/>
      <c r="C278" s="35"/>
      <c r="D278" s="35"/>
      <c r="E278" s="35"/>
    </row>
    <row r="279" spans="2:5" x14ac:dyDescent="0.2">
      <c r="B279" s="27"/>
      <c r="C279" s="35"/>
      <c r="D279" s="35"/>
      <c r="E279" s="35"/>
    </row>
    <row r="280" spans="2:5" x14ac:dyDescent="0.2">
      <c r="B280" s="27"/>
      <c r="C280" s="35"/>
      <c r="D280" s="35"/>
      <c r="E280" s="35"/>
    </row>
    <row r="281" spans="2:5" x14ac:dyDescent="0.2">
      <c r="B281" s="27"/>
      <c r="C281" s="35"/>
      <c r="D281" s="35"/>
      <c r="E281" s="35"/>
    </row>
    <row r="282" spans="2:5" x14ac:dyDescent="0.2">
      <c r="B282" s="27"/>
      <c r="C282" s="35"/>
      <c r="D282" s="35"/>
      <c r="E282" s="35"/>
    </row>
    <row r="283" spans="2:5" x14ac:dyDescent="0.2">
      <c r="B283" s="27"/>
      <c r="C283" s="35"/>
      <c r="D283" s="35"/>
      <c r="E283" s="35"/>
    </row>
    <row r="284" spans="2:5" x14ac:dyDescent="0.2">
      <c r="B284" s="27"/>
      <c r="C284" s="35"/>
      <c r="D284" s="35"/>
      <c r="E284" s="35"/>
    </row>
    <row r="285" spans="2:5" x14ac:dyDescent="0.2">
      <c r="B285" s="27"/>
      <c r="C285" s="35"/>
      <c r="D285" s="35"/>
      <c r="E285" s="35"/>
    </row>
    <row r="286" spans="2:5" x14ac:dyDescent="0.2">
      <c r="B286" s="27"/>
      <c r="C286" s="35"/>
      <c r="D286" s="35"/>
      <c r="E286" s="35"/>
    </row>
    <row r="287" spans="2:5" x14ac:dyDescent="0.2">
      <c r="B287" s="27"/>
      <c r="C287" s="35"/>
      <c r="D287" s="35"/>
      <c r="E287" s="35"/>
    </row>
    <row r="288" spans="2:5" x14ac:dyDescent="0.2">
      <c r="B288" s="27"/>
      <c r="C288" s="35"/>
      <c r="D288" s="35"/>
      <c r="E288" s="35"/>
    </row>
    <row r="289" spans="2:5" x14ac:dyDescent="0.2">
      <c r="B289" s="27"/>
      <c r="C289" s="35"/>
      <c r="D289" s="35"/>
      <c r="E289" s="35"/>
    </row>
    <row r="290" spans="2:5" x14ac:dyDescent="0.2">
      <c r="B290" s="27"/>
      <c r="C290" s="35"/>
      <c r="D290" s="35"/>
      <c r="E290" s="35"/>
    </row>
    <row r="291" spans="2:5" x14ac:dyDescent="0.2">
      <c r="B291" s="27"/>
      <c r="C291" s="35"/>
      <c r="D291" s="35"/>
      <c r="E291" s="35"/>
    </row>
    <row r="292" spans="2:5" x14ac:dyDescent="0.2">
      <c r="B292" s="27"/>
      <c r="C292" s="35"/>
      <c r="D292" s="35"/>
      <c r="E292" s="35"/>
    </row>
    <row r="293" spans="2:5" x14ac:dyDescent="0.2">
      <c r="B293" s="27"/>
      <c r="C293" s="35"/>
      <c r="D293" s="35"/>
      <c r="E293" s="35"/>
    </row>
    <row r="294" spans="2:5" x14ac:dyDescent="0.2">
      <c r="B294" s="27"/>
      <c r="C294" s="35"/>
      <c r="D294" s="35"/>
      <c r="E294" s="35"/>
    </row>
    <row r="295" spans="2:5" x14ac:dyDescent="0.2">
      <c r="B295" s="27"/>
      <c r="C295" s="35"/>
      <c r="D295" s="35"/>
      <c r="E295" s="35"/>
    </row>
    <row r="296" spans="2:5" x14ac:dyDescent="0.2">
      <c r="B296" s="27"/>
      <c r="C296" s="35"/>
      <c r="D296" s="35"/>
      <c r="E296" s="35"/>
    </row>
    <row r="297" spans="2:5" x14ac:dyDescent="0.2">
      <c r="B297" s="27"/>
      <c r="C297" s="35"/>
      <c r="D297" s="35"/>
      <c r="E297" s="35"/>
    </row>
    <row r="298" spans="2:5" x14ac:dyDescent="0.2">
      <c r="B298" s="27"/>
      <c r="C298" s="35"/>
      <c r="D298" s="35"/>
      <c r="E298" s="35"/>
    </row>
    <row r="299" spans="2:5" x14ac:dyDescent="0.2">
      <c r="B299" s="27"/>
      <c r="C299" s="35"/>
      <c r="D299" s="35"/>
      <c r="E299" s="35"/>
    </row>
    <row r="300" spans="2:5" x14ac:dyDescent="0.2">
      <c r="B300" s="27"/>
      <c r="C300" s="35"/>
      <c r="D300" s="35"/>
      <c r="E300" s="35"/>
    </row>
    <row r="301" spans="2:5" x14ac:dyDescent="0.2">
      <c r="B301" s="27"/>
      <c r="C301" s="35"/>
      <c r="D301" s="35"/>
      <c r="E301" s="35"/>
    </row>
    <row r="302" spans="2:5" x14ac:dyDescent="0.2">
      <c r="B302" s="27"/>
      <c r="C302" s="35"/>
      <c r="D302" s="35"/>
      <c r="E302" s="35"/>
    </row>
    <row r="303" spans="2:5" x14ac:dyDescent="0.2">
      <c r="B303" s="27"/>
      <c r="C303" s="35"/>
      <c r="D303" s="35"/>
      <c r="E303" s="35"/>
    </row>
    <row r="304" spans="2:5" x14ac:dyDescent="0.2">
      <c r="B304" s="27"/>
      <c r="C304" s="35"/>
      <c r="D304" s="35"/>
      <c r="E304" s="35"/>
    </row>
    <row r="305" spans="2:5" x14ac:dyDescent="0.2">
      <c r="B305" s="27"/>
      <c r="C305" s="35"/>
      <c r="D305" s="35"/>
      <c r="E305" s="35"/>
    </row>
    <row r="306" spans="2:5" x14ac:dyDescent="0.2">
      <c r="B306" s="27"/>
      <c r="C306" s="35"/>
      <c r="D306" s="35"/>
      <c r="E306" s="35"/>
    </row>
    <row r="307" spans="2:5" x14ac:dyDescent="0.2">
      <c r="B307" s="27"/>
      <c r="C307" s="35"/>
      <c r="D307" s="35"/>
      <c r="E307" s="35"/>
    </row>
    <row r="308" spans="2:5" x14ac:dyDescent="0.2">
      <c r="B308" s="27"/>
      <c r="C308" s="35"/>
      <c r="D308" s="35"/>
      <c r="E308" s="35"/>
    </row>
    <row r="309" spans="2:5" x14ac:dyDescent="0.2">
      <c r="B309" s="27"/>
      <c r="C309" s="35"/>
      <c r="D309" s="35"/>
      <c r="E309" s="35"/>
    </row>
    <row r="310" spans="2:5" x14ac:dyDescent="0.2">
      <c r="B310" s="27"/>
      <c r="C310" s="35"/>
      <c r="D310" s="35"/>
      <c r="E310" s="35"/>
    </row>
    <row r="311" spans="2:5" x14ac:dyDescent="0.2">
      <c r="B311" s="27"/>
      <c r="C311" s="35"/>
      <c r="D311" s="35"/>
      <c r="E311" s="35"/>
    </row>
    <row r="312" spans="2:5" x14ac:dyDescent="0.2">
      <c r="B312" s="27"/>
      <c r="C312" s="35"/>
      <c r="D312" s="35"/>
      <c r="E312" s="35"/>
    </row>
    <row r="313" spans="2:5" x14ac:dyDescent="0.2">
      <c r="B313" s="27"/>
      <c r="C313" s="35"/>
      <c r="D313" s="35"/>
      <c r="E313" s="35"/>
    </row>
    <row r="314" spans="2:5" x14ac:dyDescent="0.2">
      <c r="B314" s="27"/>
      <c r="C314" s="35"/>
      <c r="D314" s="35"/>
      <c r="E314" s="35"/>
    </row>
    <row r="315" spans="2:5" x14ac:dyDescent="0.2">
      <c r="B315" s="27"/>
      <c r="C315" s="35"/>
      <c r="D315" s="35"/>
      <c r="E315" s="35"/>
    </row>
    <row r="316" spans="2:5" x14ac:dyDescent="0.2">
      <c r="B316" s="27"/>
      <c r="C316" s="35"/>
      <c r="D316" s="35"/>
      <c r="E316" s="35"/>
    </row>
    <row r="317" spans="2:5" x14ac:dyDescent="0.2">
      <c r="B317" s="27"/>
      <c r="C317" s="35"/>
      <c r="D317" s="35"/>
      <c r="E317" s="35"/>
    </row>
    <row r="318" spans="2:5" x14ac:dyDescent="0.2">
      <c r="B318" s="27"/>
      <c r="C318" s="35"/>
      <c r="D318" s="35"/>
      <c r="E318" s="35"/>
    </row>
    <row r="319" spans="2:5" x14ac:dyDescent="0.2">
      <c r="B319" s="27"/>
      <c r="C319" s="35"/>
      <c r="D319" s="35"/>
      <c r="E319" s="35"/>
    </row>
    <row r="320" spans="2:5" x14ac:dyDescent="0.2">
      <c r="B320" s="27"/>
      <c r="C320" s="35"/>
      <c r="D320" s="35"/>
      <c r="E320" s="35"/>
    </row>
    <row r="321" spans="2:5" x14ac:dyDescent="0.2">
      <c r="B321" s="27"/>
      <c r="C321" s="35"/>
      <c r="D321" s="35"/>
      <c r="E321" s="35"/>
    </row>
    <row r="322" spans="2:5" x14ac:dyDescent="0.2">
      <c r="B322" s="27"/>
      <c r="C322" s="35"/>
      <c r="D322" s="35"/>
      <c r="E322" s="35"/>
    </row>
    <row r="323" spans="2:5" x14ac:dyDescent="0.2">
      <c r="B323" s="27"/>
      <c r="C323" s="35"/>
      <c r="D323" s="35"/>
      <c r="E323" s="35"/>
    </row>
    <row r="324" spans="2:5" x14ac:dyDescent="0.2">
      <c r="B324" s="27"/>
      <c r="C324" s="35"/>
      <c r="D324" s="35"/>
      <c r="E324" s="35"/>
    </row>
    <row r="325" spans="2:5" x14ac:dyDescent="0.2">
      <c r="B325" s="27"/>
      <c r="C325" s="35"/>
      <c r="D325" s="35"/>
      <c r="E325" s="35"/>
    </row>
    <row r="326" spans="2:5" x14ac:dyDescent="0.2">
      <c r="B326" s="27"/>
      <c r="C326" s="35"/>
      <c r="D326" s="35"/>
      <c r="E326" s="35"/>
    </row>
    <row r="327" spans="2:5" x14ac:dyDescent="0.2">
      <c r="B327" s="27"/>
      <c r="C327" s="35"/>
      <c r="D327" s="35"/>
      <c r="E327" s="35"/>
    </row>
    <row r="328" spans="2:5" x14ac:dyDescent="0.2">
      <c r="B328" s="27"/>
      <c r="C328" s="35"/>
      <c r="D328" s="35"/>
      <c r="E328" s="35"/>
    </row>
    <row r="329" spans="2:5" x14ac:dyDescent="0.2">
      <c r="B329" s="27"/>
      <c r="C329" s="35"/>
      <c r="D329" s="35"/>
      <c r="E329" s="35"/>
    </row>
    <row r="330" spans="2:5" x14ac:dyDescent="0.2">
      <c r="B330" s="27"/>
      <c r="C330" s="35"/>
      <c r="D330" s="35"/>
      <c r="E330" s="35"/>
    </row>
    <row r="331" spans="2:5" x14ac:dyDescent="0.2">
      <c r="B331" s="27"/>
      <c r="C331" s="35"/>
      <c r="D331" s="35"/>
      <c r="E331" s="35"/>
    </row>
    <row r="332" spans="2:5" x14ac:dyDescent="0.2">
      <c r="B332" s="27"/>
      <c r="C332" s="35"/>
      <c r="D332" s="35"/>
      <c r="E332" s="35"/>
    </row>
    <row r="333" spans="2:5" x14ac:dyDescent="0.2">
      <c r="B333" s="27"/>
      <c r="C333" s="35"/>
      <c r="D333" s="35"/>
      <c r="E333" s="35"/>
    </row>
    <row r="334" spans="2:5" x14ac:dyDescent="0.2">
      <c r="B334" s="27"/>
      <c r="C334" s="35"/>
      <c r="D334" s="35"/>
      <c r="E334" s="35"/>
    </row>
    <row r="335" spans="2:5" x14ac:dyDescent="0.2">
      <c r="B335" s="27"/>
      <c r="C335" s="35"/>
      <c r="D335" s="35"/>
      <c r="E335" s="35"/>
    </row>
    <row r="336" spans="2:5" x14ac:dyDescent="0.2">
      <c r="B336" s="27"/>
      <c r="C336" s="35"/>
      <c r="D336" s="35"/>
      <c r="E336" s="35"/>
    </row>
    <row r="337" spans="2:5" x14ac:dyDescent="0.2">
      <c r="B337" s="27"/>
      <c r="C337" s="35"/>
      <c r="D337" s="35"/>
      <c r="E337" s="35"/>
    </row>
    <row r="338" spans="2:5" x14ac:dyDescent="0.2">
      <c r="B338" s="27"/>
      <c r="C338" s="35"/>
      <c r="D338" s="35"/>
      <c r="E338" s="35"/>
    </row>
    <row r="339" spans="2:5" x14ac:dyDescent="0.2">
      <c r="B339" s="27"/>
      <c r="C339" s="35"/>
      <c r="D339" s="35"/>
      <c r="E339" s="35"/>
    </row>
    <row r="340" spans="2:5" x14ac:dyDescent="0.2">
      <c r="B340" s="27"/>
      <c r="C340" s="35"/>
      <c r="D340" s="35"/>
      <c r="E340" s="35"/>
    </row>
    <row r="341" spans="2:5" x14ac:dyDescent="0.2">
      <c r="B341" s="27"/>
      <c r="C341" s="35"/>
      <c r="D341" s="35"/>
      <c r="E341" s="35"/>
    </row>
    <row r="342" spans="2:5" x14ac:dyDescent="0.2">
      <c r="B342" s="27"/>
      <c r="C342" s="35"/>
      <c r="D342" s="35"/>
      <c r="E342" s="35"/>
    </row>
    <row r="343" spans="2:5" x14ac:dyDescent="0.2">
      <c r="B343" s="27"/>
      <c r="C343" s="35"/>
      <c r="D343" s="35"/>
      <c r="E343" s="35"/>
    </row>
    <row r="344" spans="2:5" x14ac:dyDescent="0.2">
      <c r="B344" s="27"/>
      <c r="C344" s="35"/>
      <c r="D344" s="35"/>
      <c r="E344" s="35"/>
    </row>
    <row r="345" spans="2:5" x14ac:dyDescent="0.2">
      <c r="B345" s="27"/>
      <c r="C345" s="35"/>
      <c r="D345" s="35"/>
      <c r="E345" s="35"/>
    </row>
    <row r="346" spans="2:5" x14ac:dyDescent="0.2">
      <c r="B346" s="27"/>
      <c r="C346" s="35"/>
      <c r="D346" s="35"/>
      <c r="E346" s="35"/>
    </row>
    <row r="347" spans="2:5" x14ac:dyDescent="0.2">
      <c r="B347" s="27"/>
      <c r="C347" s="35"/>
      <c r="D347" s="35"/>
      <c r="E347" s="35"/>
    </row>
    <row r="348" spans="2:5" x14ac:dyDescent="0.2">
      <c r="B348" s="27"/>
      <c r="C348" s="35"/>
      <c r="D348" s="35"/>
      <c r="E348" s="35"/>
    </row>
    <row r="349" spans="2:5" x14ac:dyDescent="0.2">
      <c r="B349" s="27"/>
      <c r="C349" s="35"/>
      <c r="D349" s="35"/>
      <c r="E349" s="35"/>
    </row>
    <row r="350" spans="2:5" x14ac:dyDescent="0.2">
      <c r="B350" s="27"/>
      <c r="C350" s="35"/>
      <c r="D350" s="35"/>
      <c r="E350" s="35"/>
    </row>
    <row r="351" spans="2:5" x14ac:dyDescent="0.2">
      <c r="B351" s="27"/>
      <c r="C351" s="35"/>
      <c r="D351" s="35"/>
      <c r="E351" s="35"/>
    </row>
    <row r="352" spans="2:5" x14ac:dyDescent="0.2">
      <c r="B352" s="27"/>
      <c r="C352" s="35"/>
      <c r="D352" s="35"/>
      <c r="E352" s="35"/>
    </row>
    <row r="353" spans="2:5" x14ac:dyDescent="0.2">
      <c r="B353" s="27"/>
      <c r="C353" s="35"/>
      <c r="D353" s="35"/>
      <c r="E353" s="35"/>
    </row>
    <row r="354" spans="2:5" x14ac:dyDescent="0.2">
      <c r="B354" s="27"/>
      <c r="C354" s="35"/>
      <c r="D354" s="35"/>
      <c r="E354" s="35"/>
    </row>
    <row r="355" spans="2:5" x14ac:dyDescent="0.2">
      <c r="B355" s="27"/>
      <c r="C355" s="35"/>
      <c r="D355" s="35"/>
      <c r="E355" s="35"/>
    </row>
    <row r="356" spans="2:5" x14ac:dyDescent="0.2">
      <c r="B356" s="27"/>
      <c r="C356" s="35"/>
      <c r="D356" s="35"/>
      <c r="E356" s="35"/>
    </row>
    <row r="357" spans="2:5" x14ac:dyDescent="0.2">
      <c r="B357" s="27"/>
      <c r="C357" s="35"/>
      <c r="D357" s="35"/>
      <c r="E357" s="35"/>
    </row>
    <row r="358" spans="2:5" x14ac:dyDescent="0.2">
      <c r="B358" s="27"/>
      <c r="C358" s="35"/>
      <c r="D358" s="35"/>
      <c r="E358" s="35"/>
    </row>
    <row r="359" spans="2:5" x14ac:dyDescent="0.2">
      <c r="B359" s="27"/>
      <c r="C359" s="35"/>
      <c r="D359" s="35"/>
      <c r="E359" s="35"/>
    </row>
    <row r="360" spans="2:5" x14ac:dyDescent="0.2">
      <c r="B360" s="27"/>
      <c r="C360" s="35"/>
      <c r="D360" s="35"/>
      <c r="E360" s="35"/>
    </row>
    <row r="361" spans="2:5" x14ac:dyDescent="0.2">
      <c r="B361" s="27"/>
      <c r="C361" s="35"/>
      <c r="D361" s="35"/>
      <c r="E361" s="35"/>
    </row>
    <row r="362" spans="2:5" x14ac:dyDescent="0.2">
      <c r="B362" s="27"/>
      <c r="C362" s="35"/>
      <c r="D362" s="35"/>
      <c r="E362" s="35"/>
    </row>
    <row r="363" spans="2:5" x14ac:dyDescent="0.2">
      <c r="B363" s="27"/>
      <c r="C363" s="35"/>
      <c r="D363" s="35"/>
      <c r="E363" s="35"/>
    </row>
    <row r="364" spans="2:5" x14ac:dyDescent="0.2">
      <c r="B364" s="27"/>
      <c r="C364" s="35"/>
      <c r="D364" s="35"/>
      <c r="E364" s="35"/>
    </row>
    <row r="365" spans="2:5" x14ac:dyDescent="0.2">
      <c r="B365" s="27"/>
      <c r="C365" s="35"/>
      <c r="D365" s="35"/>
      <c r="E365" s="35"/>
    </row>
    <row r="366" spans="2:5" x14ac:dyDescent="0.2">
      <c r="B366" s="27"/>
      <c r="C366" s="35"/>
      <c r="D366" s="35"/>
      <c r="E366" s="35"/>
    </row>
    <row r="367" spans="2:5" x14ac:dyDescent="0.2">
      <c r="B367" s="27"/>
      <c r="C367" s="35"/>
      <c r="D367" s="35"/>
      <c r="E367" s="35"/>
    </row>
    <row r="368" spans="2:5" x14ac:dyDescent="0.2">
      <c r="B368" s="27"/>
      <c r="C368" s="35"/>
      <c r="D368" s="35"/>
      <c r="E368" s="35"/>
    </row>
    <row r="369" spans="2:5" x14ac:dyDescent="0.2">
      <c r="B369" s="27"/>
      <c r="C369" s="35"/>
      <c r="D369" s="35"/>
      <c r="E369" s="35"/>
    </row>
    <row r="370" spans="2:5" x14ac:dyDescent="0.2">
      <c r="B370" s="27"/>
      <c r="C370" s="35"/>
      <c r="D370" s="35"/>
      <c r="E370" s="35"/>
    </row>
    <row r="371" spans="2:5" x14ac:dyDescent="0.2">
      <c r="B371" s="27"/>
      <c r="C371" s="35"/>
      <c r="D371" s="35"/>
      <c r="E371" s="35"/>
    </row>
    <row r="372" spans="2:5" x14ac:dyDescent="0.2">
      <c r="B372" s="27"/>
      <c r="C372" s="35"/>
      <c r="D372" s="35"/>
      <c r="E372" s="35"/>
    </row>
    <row r="373" spans="2:5" x14ac:dyDescent="0.2">
      <c r="B373" s="27"/>
      <c r="C373" s="35"/>
      <c r="D373" s="35"/>
      <c r="E373" s="35"/>
    </row>
    <row r="374" spans="2:5" x14ac:dyDescent="0.2">
      <c r="B374" s="27"/>
      <c r="C374" s="35"/>
      <c r="D374" s="35"/>
      <c r="E374" s="35"/>
    </row>
    <row r="375" spans="2:5" x14ac:dyDescent="0.2">
      <c r="B375" s="27"/>
      <c r="C375" s="35"/>
      <c r="D375" s="35"/>
      <c r="E375" s="35"/>
    </row>
    <row r="376" spans="2:5" x14ac:dyDescent="0.2">
      <c r="B376" s="27"/>
      <c r="C376" s="35"/>
      <c r="D376" s="35"/>
      <c r="E376" s="35"/>
    </row>
    <row r="377" spans="2:5" x14ac:dyDescent="0.2">
      <c r="B377" s="27"/>
      <c r="C377" s="35"/>
      <c r="D377" s="35"/>
      <c r="E377" s="35"/>
    </row>
    <row r="378" spans="2:5" x14ac:dyDescent="0.2">
      <c r="B378" s="27"/>
      <c r="C378" s="35"/>
      <c r="D378" s="35"/>
      <c r="E378" s="35"/>
    </row>
    <row r="379" spans="2:5" x14ac:dyDescent="0.2">
      <c r="B379" s="27"/>
      <c r="C379" s="35"/>
      <c r="D379" s="35"/>
      <c r="E379" s="35"/>
    </row>
    <row r="380" spans="2:5" x14ac:dyDescent="0.2">
      <c r="B380" s="27"/>
      <c r="C380" s="35"/>
      <c r="D380" s="35"/>
      <c r="E380" s="35"/>
    </row>
    <row r="381" spans="2:5" x14ac:dyDescent="0.2">
      <c r="B381" s="27"/>
      <c r="C381" s="35"/>
      <c r="D381" s="35"/>
      <c r="E381" s="35"/>
    </row>
    <row r="382" spans="2:5" x14ac:dyDescent="0.2">
      <c r="B382" s="27"/>
      <c r="C382" s="35"/>
      <c r="D382" s="35"/>
      <c r="E382" s="35"/>
    </row>
    <row r="383" spans="2:5" x14ac:dyDescent="0.2">
      <c r="B383" s="27"/>
      <c r="C383" s="35"/>
      <c r="D383" s="35"/>
      <c r="E383" s="35"/>
    </row>
    <row r="384" spans="2:5" x14ac:dyDescent="0.2">
      <c r="B384" s="27"/>
      <c r="C384" s="35"/>
      <c r="D384" s="35"/>
      <c r="E384" s="35"/>
    </row>
    <row r="385" spans="2:5" x14ac:dyDescent="0.2">
      <c r="B385" s="27"/>
      <c r="C385" s="35"/>
      <c r="D385" s="35"/>
      <c r="E385" s="35"/>
    </row>
    <row r="386" spans="2:5" x14ac:dyDescent="0.2">
      <c r="B386" s="27"/>
      <c r="C386" s="35"/>
      <c r="D386" s="35"/>
      <c r="E386" s="35"/>
    </row>
    <row r="387" spans="2:5" x14ac:dyDescent="0.2">
      <c r="B387" s="27"/>
      <c r="C387" s="35"/>
      <c r="D387" s="35"/>
      <c r="E387" s="35"/>
    </row>
    <row r="388" spans="2:5" x14ac:dyDescent="0.2">
      <c r="B388" s="27"/>
      <c r="C388" s="35"/>
      <c r="D388" s="35"/>
      <c r="E388" s="35"/>
    </row>
    <row r="389" spans="2:5" x14ac:dyDescent="0.2">
      <c r="B389" s="27"/>
      <c r="C389" s="35"/>
      <c r="D389" s="35"/>
      <c r="E389" s="35"/>
    </row>
    <row r="390" spans="2:5" x14ac:dyDescent="0.2">
      <c r="B390" s="27"/>
      <c r="C390" s="35"/>
      <c r="D390" s="35"/>
      <c r="E390" s="35"/>
    </row>
    <row r="391" spans="2:5" x14ac:dyDescent="0.2">
      <c r="B391" s="27"/>
      <c r="C391" s="35"/>
      <c r="D391" s="35"/>
      <c r="E391" s="35"/>
    </row>
    <row r="392" spans="2:5" x14ac:dyDescent="0.2">
      <c r="B392" s="27"/>
      <c r="C392" s="35"/>
      <c r="D392" s="35"/>
      <c r="E392" s="35"/>
    </row>
    <row r="393" spans="2:5" x14ac:dyDescent="0.2">
      <c r="B393" s="27"/>
      <c r="C393" s="35"/>
      <c r="D393" s="35"/>
      <c r="E393" s="35"/>
    </row>
    <row r="394" spans="2:5" x14ac:dyDescent="0.2">
      <c r="B394" s="27"/>
      <c r="C394" s="35"/>
      <c r="D394" s="35"/>
      <c r="E394" s="35"/>
    </row>
    <row r="395" spans="2:5" x14ac:dyDescent="0.2">
      <c r="B395" s="27"/>
      <c r="C395" s="35"/>
      <c r="D395" s="35"/>
      <c r="E395" s="35"/>
    </row>
    <row r="396" spans="2:5" x14ac:dyDescent="0.2">
      <c r="B396" s="27"/>
      <c r="C396" s="35"/>
      <c r="D396" s="35"/>
      <c r="E396" s="35"/>
    </row>
    <row r="397" spans="2:5" x14ac:dyDescent="0.2">
      <c r="B397" s="27"/>
      <c r="C397" s="35"/>
      <c r="D397" s="35"/>
      <c r="E397" s="35"/>
    </row>
    <row r="398" spans="2:5" x14ac:dyDescent="0.2">
      <c r="B398" s="27"/>
      <c r="C398" s="35"/>
      <c r="D398" s="35"/>
      <c r="E398" s="35"/>
    </row>
    <row r="399" spans="2:5" x14ac:dyDescent="0.2">
      <c r="B399" s="27"/>
      <c r="C399" s="35"/>
      <c r="D399" s="35"/>
      <c r="E399" s="35"/>
    </row>
    <row r="400" spans="2:5" x14ac:dyDescent="0.2">
      <c r="B400" s="27"/>
      <c r="C400" s="35"/>
      <c r="D400" s="35"/>
      <c r="E400" s="35"/>
    </row>
    <row r="401" spans="2:5" x14ac:dyDescent="0.2">
      <c r="B401" s="27"/>
      <c r="C401" s="35"/>
      <c r="D401" s="35"/>
      <c r="E401" s="35"/>
    </row>
    <row r="402" spans="2:5" x14ac:dyDescent="0.2">
      <c r="B402" s="27"/>
      <c r="C402" s="35"/>
      <c r="D402" s="35"/>
      <c r="E402" s="35"/>
    </row>
    <row r="403" spans="2:5" x14ac:dyDescent="0.2">
      <c r="B403" s="27"/>
      <c r="C403" s="35"/>
      <c r="D403" s="35"/>
      <c r="E403" s="35"/>
    </row>
    <row r="404" spans="2:5" x14ac:dyDescent="0.2">
      <c r="B404" s="27"/>
      <c r="C404" s="35"/>
      <c r="D404" s="35"/>
      <c r="E404" s="35"/>
    </row>
    <row r="405" spans="2:5" x14ac:dyDescent="0.2">
      <c r="B405" s="27"/>
      <c r="C405" s="35"/>
      <c r="D405" s="35"/>
      <c r="E405" s="35"/>
    </row>
    <row r="406" spans="2:5" x14ac:dyDescent="0.2">
      <c r="B406" s="27"/>
      <c r="C406" s="35"/>
      <c r="D406" s="35"/>
      <c r="E406" s="35"/>
    </row>
    <row r="407" spans="2:5" x14ac:dyDescent="0.2">
      <c r="B407" s="27"/>
      <c r="C407" s="35"/>
      <c r="D407" s="35"/>
      <c r="E407" s="35"/>
    </row>
    <row r="408" spans="2:5" x14ac:dyDescent="0.2">
      <c r="B408" s="27"/>
      <c r="C408" s="35"/>
      <c r="D408" s="35"/>
      <c r="E408" s="35"/>
    </row>
  </sheetData>
  <sheetProtection sheet="1" formatCells="0" formatColumns="0" formatRows="0" insertHyperlinks="0"/>
  <mergeCells count="3">
    <mergeCell ref="B8:E8"/>
    <mergeCell ref="B3:E3"/>
    <mergeCell ref="B32:E32"/>
  </mergeCells>
  <pageMargins left="0.75" right="0.75" top="1" bottom="1" header="0.5" footer="0.5"/>
  <pageSetup scale="87" fitToWidth="3" fitToHeight="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R36"/>
  <sheetViews>
    <sheetView showGridLines="0" zoomScaleNormal="100" zoomScalePageLayoutView="70" workbookViewId="0">
      <selection activeCell="F1" sqref="F1"/>
    </sheetView>
  </sheetViews>
  <sheetFormatPr baseColWidth="10" defaultColWidth="8.6640625" defaultRowHeight="13" x14ac:dyDescent="0.15"/>
  <cols>
    <col min="1" max="1" width="22.5" customWidth="1"/>
    <col min="2" max="5" width="15.33203125" customWidth="1"/>
    <col min="6" max="6" width="14.1640625" bestFit="1" customWidth="1"/>
    <col min="7" max="7" width="14.5" bestFit="1" customWidth="1"/>
    <col min="8" max="8" width="12.83203125" bestFit="1" customWidth="1"/>
    <col min="9" max="13" width="13.5" bestFit="1" customWidth="1"/>
    <col min="14" max="14" width="13.83203125" customWidth="1"/>
    <col min="15" max="16" width="13.5" bestFit="1" customWidth="1"/>
    <col min="17" max="17" width="15.33203125" customWidth="1"/>
    <col min="18" max="18" width="17.5" customWidth="1"/>
  </cols>
  <sheetData>
    <row r="1" spans="1:18" ht="17" thickBot="1" x14ac:dyDescent="0.25">
      <c r="A1" s="458" t="s">
        <v>228</v>
      </c>
      <c r="B1" s="458"/>
      <c r="C1" s="458"/>
      <c r="D1" s="5"/>
      <c r="E1" s="12" t="s">
        <v>229</v>
      </c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16" x14ac:dyDescent="0.2">
      <c r="A2" s="7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1" t="s">
        <v>54</v>
      </c>
      <c r="N2" s="51"/>
      <c r="O2" s="51"/>
      <c r="P2" s="51" t="s">
        <v>55</v>
      </c>
      <c r="Q2" s="51" t="s">
        <v>56</v>
      </c>
      <c r="R2" s="51" t="s">
        <v>57</v>
      </c>
    </row>
    <row r="3" spans="1:18" ht="16" x14ac:dyDescent="0.2">
      <c r="A3" s="6" t="s">
        <v>230</v>
      </c>
      <c r="B3" s="51" t="s">
        <v>59</v>
      </c>
      <c r="C3" s="51" t="s">
        <v>60</v>
      </c>
      <c r="D3" s="51" t="s">
        <v>61</v>
      </c>
      <c r="E3" s="51" t="s">
        <v>62</v>
      </c>
      <c r="F3" s="51" t="s">
        <v>63</v>
      </c>
      <c r="G3" s="51" t="s">
        <v>64</v>
      </c>
      <c r="H3" s="51" t="s">
        <v>65</v>
      </c>
      <c r="I3" s="51" t="s">
        <v>66</v>
      </c>
      <c r="J3" s="51" t="s">
        <v>67</v>
      </c>
      <c r="K3" s="51" t="s">
        <v>68</v>
      </c>
      <c r="L3" s="51" t="s">
        <v>69</v>
      </c>
      <c r="M3" s="51" t="s">
        <v>70</v>
      </c>
      <c r="N3" s="51" t="s">
        <v>71</v>
      </c>
      <c r="O3" s="51" t="s">
        <v>72</v>
      </c>
      <c r="P3" s="51" t="s">
        <v>73</v>
      </c>
      <c r="Q3" s="51" t="s">
        <v>74</v>
      </c>
      <c r="R3" s="51" t="s">
        <v>75</v>
      </c>
    </row>
    <row r="4" spans="1:18" ht="17" thickBot="1" x14ac:dyDescent="0.25">
      <c r="A4" s="7" t="s">
        <v>231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20.25" customHeight="1" x14ac:dyDescent="0.15">
      <c r="A5" s="357" t="s">
        <v>232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6">
        <f>SUM(C5:P5)</f>
        <v>0</v>
      </c>
      <c r="R5" s="347">
        <f>+B5-Q5</f>
        <v>0</v>
      </c>
    </row>
    <row r="6" spans="1:18" ht="20.25" customHeight="1" x14ac:dyDescent="0.15">
      <c r="A6" s="357" t="s">
        <v>233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9">
        <f t="shared" ref="Q6:Q16" si="0">SUM(C6:P6)</f>
        <v>0</v>
      </c>
      <c r="R6" s="350">
        <f t="shared" ref="R6:R16" si="1">+B6-Q6</f>
        <v>0</v>
      </c>
    </row>
    <row r="7" spans="1:18" ht="20.25" customHeight="1" x14ac:dyDescent="0.15">
      <c r="A7" s="357" t="s">
        <v>234</v>
      </c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9">
        <f t="shared" si="0"/>
        <v>0</v>
      </c>
      <c r="R7" s="350">
        <f t="shared" si="1"/>
        <v>0</v>
      </c>
    </row>
    <row r="8" spans="1:18" ht="20.25" customHeight="1" x14ac:dyDescent="0.15">
      <c r="A8" s="357" t="s">
        <v>235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9">
        <f t="shared" si="0"/>
        <v>0</v>
      </c>
      <c r="R8" s="350">
        <f t="shared" si="1"/>
        <v>0</v>
      </c>
    </row>
    <row r="9" spans="1:18" ht="20.25" customHeight="1" x14ac:dyDescent="0.15">
      <c r="A9" s="357" t="s">
        <v>236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9">
        <f t="shared" si="0"/>
        <v>0</v>
      </c>
      <c r="R9" s="350">
        <f t="shared" si="1"/>
        <v>0</v>
      </c>
    </row>
    <row r="10" spans="1:18" ht="20.25" customHeight="1" x14ac:dyDescent="0.15">
      <c r="A10" s="357" t="s">
        <v>237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9">
        <f t="shared" si="0"/>
        <v>0</v>
      </c>
      <c r="R10" s="350">
        <f t="shared" si="1"/>
        <v>0</v>
      </c>
    </row>
    <row r="11" spans="1:18" ht="20.25" customHeight="1" x14ac:dyDescent="0.15">
      <c r="A11" s="357" t="s">
        <v>238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9">
        <f>SUM(C11:P11)</f>
        <v>0</v>
      </c>
      <c r="R11" s="350">
        <f>+B11-Q11</f>
        <v>0</v>
      </c>
    </row>
    <row r="12" spans="1:18" ht="20.25" customHeight="1" x14ac:dyDescent="0.15">
      <c r="A12" s="357" t="s">
        <v>239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9">
        <f t="shared" si="0"/>
        <v>0</v>
      </c>
      <c r="R12" s="350">
        <f t="shared" si="1"/>
        <v>0</v>
      </c>
    </row>
    <row r="13" spans="1:18" ht="20.25" customHeight="1" x14ac:dyDescent="0.15">
      <c r="A13" s="357" t="s">
        <v>240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9">
        <f t="shared" si="0"/>
        <v>0</v>
      </c>
      <c r="R13" s="350">
        <f t="shared" si="1"/>
        <v>0</v>
      </c>
    </row>
    <row r="14" spans="1:18" ht="20.25" customHeight="1" x14ac:dyDescent="0.15">
      <c r="A14" s="357" t="s">
        <v>241</v>
      </c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9">
        <f t="shared" si="0"/>
        <v>0</v>
      </c>
      <c r="R14" s="350">
        <f t="shared" si="1"/>
        <v>0</v>
      </c>
    </row>
    <row r="15" spans="1:18" ht="20.25" customHeight="1" x14ac:dyDescent="0.15">
      <c r="A15" s="357" t="s">
        <v>242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9">
        <f t="shared" si="0"/>
        <v>0</v>
      </c>
      <c r="R15" s="350">
        <f t="shared" si="1"/>
        <v>0</v>
      </c>
    </row>
    <row r="16" spans="1:18" ht="20.25" customHeight="1" thickBot="1" x14ac:dyDescent="0.2">
      <c r="A16" s="357" t="s">
        <v>243</v>
      </c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2">
        <f t="shared" si="0"/>
        <v>0</v>
      </c>
      <c r="R16" s="353">
        <f t="shared" si="1"/>
        <v>0</v>
      </c>
    </row>
    <row r="17" spans="1:18" ht="20.25" customHeight="1" thickBot="1" x14ac:dyDescent="0.25">
      <c r="A17" s="7"/>
      <c r="B17" s="354">
        <f t="shared" ref="B17:R17" si="2">SUM(B5:B16)</f>
        <v>0</v>
      </c>
      <c r="C17" s="355">
        <f t="shared" si="2"/>
        <v>0</v>
      </c>
      <c r="D17" s="355">
        <f t="shared" si="2"/>
        <v>0</v>
      </c>
      <c r="E17" s="355">
        <f t="shared" si="2"/>
        <v>0</v>
      </c>
      <c r="F17" s="355">
        <f t="shared" si="2"/>
        <v>0</v>
      </c>
      <c r="G17" s="355">
        <f t="shared" si="2"/>
        <v>0</v>
      </c>
      <c r="H17" s="355">
        <f t="shared" si="2"/>
        <v>0</v>
      </c>
      <c r="I17" s="355">
        <f t="shared" si="2"/>
        <v>0</v>
      </c>
      <c r="J17" s="355">
        <f t="shared" si="2"/>
        <v>0</v>
      </c>
      <c r="K17" s="355">
        <f t="shared" si="2"/>
        <v>0</v>
      </c>
      <c r="L17" s="355">
        <f t="shared" si="2"/>
        <v>0</v>
      </c>
      <c r="M17" s="355">
        <f t="shared" si="2"/>
        <v>0</v>
      </c>
      <c r="N17" s="355">
        <f t="shared" si="2"/>
        <v>0</v>
      </c>
      <c r="O17" s="355">
        <f t="shared" si="2"/>
        <v>0</v>
      </c>
      <c r="P17" s="355">
        <f t="shared" si="2"/>
        <v>0</v>
      </c>
      <c r="Q17" s="355">
        <f t="shared" si="2"/>
        <v>0</v>
      </c>
      <c r="R17" s="356">
        <f t="shared" si="2"/>
        <v>0</v>
      </c>
    </row>
    <row r="18" spans="1:18" ht="16" x14ac:dyDescent="0.2">
      <c r="A18" s="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361" t="s">
        <v>47</v>
      </c>
    </row>
    <row r="19" spans="1:18" x14ac:dyDescent="0.1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15">
      <c r="A20" s="5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1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1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1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1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1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1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1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1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1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1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1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1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1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1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1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1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sheetProtection sheet="1" formatCells="0" formatColumns="0" formatRows="0"/>
  <mergeCells count="1">
    <mergeCell ref="A1:C1"/>
  </mergeCells>
  <phoneticPr fontId="2" type="noConversion"/>
  <printOptions gridLines="1"/>
  <pageMargins left="0.56000000000000005" right="0.51" top="1" bottom="1" header="0.5" footer="0.5"/>
  <pageSetup scale="44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31" man="1"/>
  </colBreaks>
  <ignoredErrors>
    <ignoredError sqref="Q6:Q10 Q12:Q1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E468-5176-4E9B-B2FA-DFB1E77A8D72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244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+'Monthly Budget'!B5</f>
        <v>0</v>
      </c>
      <c r="C4" s="375">
        <f>+'Monthly Budget'!C5</f>
        <v>0</v>
      </c>
      <c r="D4" s="375">
        <f>+'Monthly Budget'!D5</f>
        <v>0</v>
      </c>
      <c r="E4" s="375">
        <f>+'Monthly Budget'!E5</f>
        <v>0</v>
      </c>
      <c r="F4" s="375">
        <f>+'Monthly Budget'!F5</f>
        <v>0</v>
      </c>
      <c r="G4" s="375">
        <f>+'Monthly Budget'!G5</f>
        <v>0</v>
      </c>
      <c r="H4" s="375">
        <f>+'Monthly Budget'!H5</f>
        <v>0</v>
      </c>
      <c r="I4" s="375">
        <f>+'Monthly Budget'!I5</f>
        <v>0</v>
      </c>
      <c r="J4" s="375">
        <f>+'Monthly Budget'!J5</f>
        <v>0</v>
      </c>
      <c r="K4" s="375">
        <f>+'Monthly Budget'!K5</f>
        <v>0</v>
      </c>
      <c r="L4" s="375">
        <f>+'Monthly Budget'!L5</f>
        <v>0</v>
      </c>
      <c r="M4" s="375">
        <f>+'Monthly Budget'!M5</f>
        <v>0</v>
      </c>
      <c r="N4" s="375">
        <f>+'Monthly Budget'!N5</f>
        <v>0</v>
      </c>
      <c r="O4" s="375">
        <f>+'Monthly Budget'!O5</f>
        <v>0</v>
      </c>
      <c r="P4" s="375">
        <f>+'Monthly Budget'!P5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66"/>
    </row>
    <row r="6" spans="1:19" x14ac:dyDescent="0.15">
      <c r="A6" s="56">
        <v>1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78">
        <f t="shared" ref="Q6:Q36" si="0">SUM(C6:P6)</f>
        <v>0</v>
      </c>
      <c r="R6" s="154" t="s">
        <v>31</v>
      </c>
      <c r="S6" s="66"/>
    </row>
    <row r="7" spans="1:19" x14ac:dyDescent="0.15">
      <c r="A7" s="56">
        <v>2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78">
        <f t="shared" si="0"/>
        <v>0</v>
      </c>
      <c r="R7" s="154" t="s">
        <v>31</v>
      </c>
      <c r="S7" s="66"/>
    </row>
    <row r="8" spans="1:19" x14ac:dyDescent="0.15">
      <c r="A8" s="56">
        <v>3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78">
        <f t="shared" si="0"/>
        <v>0</v>
      </c>
      <c r="R8" s="154" t="s">
        <v>31</v>
      </c>
      <c r="S8" s="66"/>
    </row>
    <row r="9" spans="1:19" x14ac:dyDescent="0.15">
      <c r="A9" s="56">
        <v>4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78">
        <f t="shared" si="0"/>
        <v>0</v>
      </c>
      <c r="R9" s="154" t="s">
        <v>31</v>
      </c>
      <c r="S9" s="66"/>
    </row>
    <row r="10" spans="1:19" x14ac:dyDescent="0.15">
      <c r="A10" s="56">
        <v>5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78">
        <f t="shared" si="0"/>
        <v>0</v>
      </c>
      <c r="R10" s="154" t="s">
        <v>31</v>
      </c>
      <c r="S10" s="66"/>
    </row>
    <row r="11" spans="1:19" x14ac:dyDescent="0.15">
      <c r="A11" s="56">
        <v>6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0"/>
      <c r="P11" s="360"/>
      <c r="Q11" s="378">
        <f t="shared" si="0"/>
        <v>0</v>
      </c>
      <c r="R11" s="154" t="s">
        <v>31</v>
      </c>
      <c r="S11" s="66"/>
    </row>
    <row r="12" spans="1:19" x14ac:dyDescent="0.15">
      <c r="A12" s="56">
        <v>7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78">
        <f t="shared" si="0"/>
        <v>0</v>
      </c>
      <c r="R12" s="154" t="s">
        <v>31</v>
      </c>
      <c r="S12" s="66"/>
    </row>
    <row r="13" spans="1:19" x14ac:dyDescent="0.15">
      <c r="A13" s="56">
        <v>8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78">
        <f t="shared" si="0"/>
        <v>0</v>
      </c>
      <c r="R13" s="154" t="s">
        <v>31</v>
      </c>
      <c r="S13" s="66"/>
    </row>
    <row r="14" spans="1:19" x14ac:dyDescent="0.15">
      <c r="A14" s="56">
        <v>9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78">
        <f t="shared" si="0"/>
        <v>0</v>
      </c>
      <c r="R14" s="154" t="s">
        <v>31</v>
      </c>
      <c r="S14" s="66"/>
    </row>
    <row r="15" spans="1:19" x14ac:dyDescent="0.15">
      <c r="A15" s="56">
        <v>10</v>
      </c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78">
        <f t="shared" si="0"/>
        <v>0</v>
      </c>
      <c r="R15" s="154" t="s">
        <v>31</v>
      </c>
      <c r="S15" s="66"/>
    </row>
    <row r="16" spans="1:19" x14ac:dyDescent="0.15">
      <c r="A16" s="56">
        <v>11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78">
        <f t="shared" si="0"/>
        <v>0</v>
      </c>
      <c r="R16" s="154" t="s">
        <v>31</v>
      </c>
      <c r="S16" s="66"/>
    </row>
    <row r="17" spans="1:19" x14ac:dyDescent="0.15">
      <c r="A17" s="56">
        <v>12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78">
        <f t="shared" si="0"/>
        <v>0</v>
      </c>
      <c r="R17" s="154" t="s">
        <v>31</v>
      </c>
      <c r="S17" s="66"/>
    </row>
    <row r="18" spans="1:19" x14ac:dyDescent="0.15">
      <c r="A18" s="56">
        <v>13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78">
        <f t="shared" si="0"/>
        <v>0</v>
      </c>
      <c r="R18" s="154" t="s">
        <v>31</v>
      </c>
      <c r="S18" s="66"/>
    </row>
    <row r="19" spans="1:19" x14ac:dyDescent="0.15">
      <c r="A19" s="56">
        <v>14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78">
        <f t="shared" si="0"/>
        <v>0</v>
      </c>
      <c r="R19" s="154" t="s">
        <v>31</v>
      </c>
      <c r="S19" s="66"/>
    </row>
    <row r="20" spans="1:19" x14ac:dyDescent="0.15">
      <c r="A20" s="56">
        <v>15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78">
        <f t="shared" si="0"/>
        <v>0</v>
      </c>
      <c r="R20" s="154" t="s">
        <v>31</v>
      </c>
      <c r="S20" s="66"/>
    </row>
    <row r="21" spans="1:19" x14ac:dyDescent="0.15">
      <c r="A21" s="56">
        <v>16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78">
        <f t="shared" si="0"/>
        <v>0</v>
      </c>
      <c r="R21" s="154" t="s">
        <v>31</v>
      </c>
      <c r="S21" s="66"/>
    </row>
    <row r="22" spans="1:19" x14ac:dyDescent="0.15">
      <c r="A22" s="56">
        <v>17</v>
      </c>
      <c r="B22" s="360"/>
      <c r="C22" s="360"/>
      <c r="D22" s="360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78">
        <f t="shared" si="0"/>
        <v>0</v>
      </c>
      <c r="R22" s="154" t="s">
        <v>31</v>
      </c>
      <c r="S22" s="66"/>
    </row>
    <row r="23" spans="1:19" x14ac:dyDescent="0.15">
      <c r="A23" s="56">
        <v>18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78">
        <f t="shared" si="0"/>
        <v>0</v>
      </c>
      <c r="R23" s="154" t="s">
        <v>31</v>
      </c>
      <c r="S23" s="66"/>
    </row>
    <row r="24" spans="1:19" x14ac:dyDescent="0.15">
      <c r="A24" s="56">
        <v>19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78">
        <f t="shared" si="0"/>
        <v>0</v>
      </c>
      <c r="R24" s="154" t="s">
        <v>31</v>
      </c>
      <c r="S24" s="66"/>
    </row>
    <row r="25" spans="1:19" x14ac:dyDescent="0.15">
      <c r="A25" s="56">
        <v>20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78">
        <f t="shared" si="0"/>
        <v>0</v>
      </c>
      <c r="R25" s="154" t="s">
        <v>31</v>
      </c>
      <c r="S25" s="66"/>
    </row>
    <row r="26" spans="1:19" x14ac:dyDescent="0.15">
      <c r="A26" s="56">
        <v>21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78">
        <f t="shared" si="0"/>
        <v>0</v>
      </c>
      <c r="R26" s="154" t="s">
        <v>31</v>
      </c>
      <c r="S26" s="66"/>
    </row>
    <row r="27" spans="1:19" x14ac:dyDescent="0.15">
      <c r="A27" s="56">
        <v>22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78">
        <f t="shared" si="0"/>
        <v>0</v>
      </c>
      <c r="R27" s="154" t="s">
        <v>31</v>
      </c>
      <c r="S27" s="66"/>
    </row>
    <row r="28" spans="1:19" x14ac:dyDescent="0.15">
      <c r="A28" s="56">
        <v>23</v>
      </c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78">
        <f t="shared" si="0"/>
        <v>0</v>
      </c>
      <c r="R28" s="154" t="s">
        <v>31</v>
      </c>
      <c r="S28" s="66"/>
    </row>
    <row r="29" spans="1:19" x14ac:dyDescent="0.15">
      <c r="A29" s="56">
        <v>24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78">
        <f t="shared" si="0"/>
        <v>0</v>
      </c>
      <c r="R29" s="154" t="s">
        <v>31</v>
      </c>
      <c r="S29" s="66"/>
    </row>
    <row r="30" spans="1:19" x14ac:dyDescent="0.15">
      <c r="A30" s="56">
        <v>25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78">
        <f t="shared" si="0"/>
        <v>0</v>
      </c>
      <c r="R30" s="154" t="s">
        <v>31</v>
      </c>
      <c r="S30" s="66"/>
    </row>
    <row r="31" spans="1:19" x14ac:dyDescent="0.15">
      <c r="A31" s="56">
        <v>26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78">
        <f t="shared" si="0"/>
        <v>0</v>
      </c>
      <c r="R31" s="154" t="s">
        <v>31</v>
      </c>
      <c r="S31" s="66"/>
    </row>
    <row r="32" spans="1:19" x14ac:dyDescent="0.15">
      <c r="A32" s="56">
        <v>27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78">
        <f t="shared" si="0"/>
        <v>0</v>
      </c>
      <c r="R32" s="154" t="s">
        <v>31</v>
      </c>
      <c r="S32" s="66"/>
    </row>
    <row r="33" spans="1:19" x14ac:dyDescent="0.15">
      <c r="A33" s="56">
        <v>28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78">
        <f t="shared" si="0"/>
        <v>0</v>
      </c>
      <c r="R33" s="154" t="s">
        <v>31</v>
      </c>
      <c r="S33" s="66"/>
    </row>
    <row r="34" spans="1:19" x14ac:dyDescent="0.15">
      <c r="A34" s="56">
        <v>29</v>
      </c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78">
        <f t="shared" si="0"/>
        <v>0</v>
      </c>
      <c r="R34" s="154" t="s">
        <v>31</v>
      </c>
      <c r="S34" s="66"/>
    </row>
    <row r="35" spans="1:19" x14ac:dyDescent="0.15">
      <c r="A35" s="56">
        <v>30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78">
        <f t="shared" si="0"/>
        <v>0</v>
      </c>
      <c r="R35" s="154" t="s">
        <v>31</v>
      </c>
      <c r="S35" s="66"/>
    </row>
    <row r="36" spans="1:19" x14ac:dyDescent="0.15">
      <c r="A36" s="56">
        <v>31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78">
        <f t="shared" si="0"/>
        <v>0</v>
      </c>
      <c r="R36" s="154" t="s">
        <v>31</v>
      </c>
      <c r="S36" s="66"/>
    </row>
    <row r="37" spans="1:19" ht="28" x14ac:dyDescent="0.15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8" x14ac:dyDescent="0.15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156"/>
      <c r="S38" s="66"/>
    </row>
    <row r="39" spans="1:19" x14ac:dyDescent="0.15">
      <c r="A39" s="56"/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90"/>
      <c r="S39" s="66"/>
    </row>
    <row r="40" spans="1:19" ht="28" x14ac:dyDescent="0.15">
      <c r="A40" s="155" t="s">
        <v>248</v>
      </c>
      <c r="B40" s="391">
        <f>B4</f>
        <v>0</v>
      </c>
      <c r="C40" s="391">
        <f t="shared" ref="C40:P40" si="3">C4</f>
        <v>0</v>
      </c>
      <c r="D40" s="391">
        <f t="shared" si="3"/>
        <v>0</v>
      </c>
      <c r="E40" s="391">
        <f t="shared" si="3"/>
        <v>0</v>
      </c>
      <c r="F40" s="391">
        <f t="shared" si="3"/>
        <v>0</v>
      </c>
      <c r="G40" s="391">
        <f t="shared" si="3"/>
        <v>0</v>
      </c>
      <c r="H40" s="391">
        <f t="shared" si="3"/>
        <v>0</v>
      </c>
      <c r="I40" s="391">
        <f t="shared" si="3"/>
        <v>0</v>
      </c>
      <c r="J40" s="391">
        <f t="shared" si="3"/>
        <v>0</v>
      </c>
      <c r="K40" s="391">
        <f t="shared" si="3"/>
        <v>0</v>
      </c>
      <c r="L40" s="391">
        <f t="shared" si="3"/>
        <v>0</v>
      </c>
      <c r="M40" s="391">
        <f t="shared" si="3"/>
        <v>0</v>
      </c>
      <c r="N40" s="391">
        <f t="shared" si="3"/>
        <v>0</v>
      </c>
      <c r="O40" s="391">
        <f t="shared" si="3"/>
        <v>0</v>
      </c>
      <c r="P40" s="391">
        <f t="shared" si="3"/>
        <v>0</v>
      </c>
      <c r="Q40" s="391">
        <f>SUM(C40:P40)</f>
        <v>0</v>
      </c>
      <c r="R40" s="157"/>
      <c r="S40" s="66"/>
    </row>
    <row r="41" spans="1:19" ht="28" x14ac:dyDescent="0.15">
      <c r="A41" s="155" t="s">
        <v>249</v>
      </c>
      <c r="B41" s="391">
        <f>B37</f>
        <v>0</v>
      </c>
      <c r="C41" s="391">
        <f t="shared" ref="C41:P41" si="4">C37</f>
        <v>0</v>
      </c>
      <c r="D41" s="391">
        <f t="shared" si="4"/>
        <v>0</v>
      </c>
      <c r="E41" s="391">
        <f t="shared" si="4"/>
        <v>0</v>
      </c>
      <c r="F41" s="391">
        <f t="shared" si="4"/>
        <v>0</v>
      </c>
      <c r="G41" s="391">
        <f t="shared" si="4"/>
        <v>0</v>
      </c>
      <c r="H41" s="391">
        <f t="shared" si="4"/>
        <v>0</v>
      </c>
      <c r="I41" s="391">
        <f t="shared" si="4"/>
        <v>0</v>
      </c>
      <c r="J41" s="391">
        <f t="shared" si="4"/>
        <v>0</v>
      </c>
      <c r="K41" s="391">
        <f t="shared" si="4"/>
        <v>0</v>
      </c>
      <c r="L41" s="391">
        <f t="shared" si="4"/>
        <v>0</v>
      </c>
      <c r="M41" s="391">
        <f t="shared" si="4"/>
        <v>0</v>
      </c>
      <c r="N41" s="391">
        <f t="shared" si="4"/>
        <v>0</v>
      </c>
      <c r="O41" s="391">
        <f t="shared" si="4"/>
        <v>0</v>
      </c>
      <c r="P41" s="391">
        <f t="shared" si="4"/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15">
      <c r="A42" s="131" t="s">
        <v>250</v>
      </c>
      <c r="B42" s="392">
        <f>-B40+B41</f>
        <v>0</v>
      </c>
      <c r="C42" s="392">
        <f t="shared" ref="C42:Q42" si="5">+C40-C41</f>
        <v>0</v>
      </c>
      <c r="D42" s="392">
        <f t="shared" si="5"/>
        <v>0</v>
      </c>
      <c r="E42" s="392">
        <f t="shared" si="5"/>
        <v>0</v>
      </c>
      <c r="F42" s="392">
        <f t="shared" si="5"/>
        <v>0</v>
      </c>
      <c r="G42" s="392">
        <f t="shared" si="5"/>
        <v>0</v>
      </c>
      <c r="H42" s="392">
        <f t="shared" si="5"/>
        <v>0</v>
      </c>
      <c r="I42" s="392">
        <f t="shared" si="5"/>
        <v>0</v>
      </c>
      <c r="J42" s="392">
        <f t="shared" si="5"/>
        <v>0</v>
      </c>
      <c r="K42" s="392">
        <f t="shared" si="5"/>
        <v>0</v>
      </c>
      <c r="L42" s="392">
        <f t="shared" si="5"/>
        <v>0</v>
      </c>
      <c r="M42" s="392">
        <f t="shared" si="5"/>
        <v>0</v>
      </c>
      <c r="N42" s="392">
        <f t="shared" si="5"/>
        <v>0</v>
      </c>
      <c r="O42" s="392">
        <f t="shared" si="5"/>
        <v>0</v>
      </c>
      <c r="P42" s="392">
        <f t="shared" si="5"/>
        <v>0</v>
      </c>
      <c r="Q42" s="392">
        <f t="shared" si="5"/>
        <v>0</v>
      </c>
      <c r="R42" s="157"/>
      <c r="S42" s="66"/>
    </row>
    <row r="43" spans="1:19" x14ac:dyDescent="0.15">
      <c r="A43" s="56"/>
      <c r="B43" s="379"/>
      <c r="Q43" s="361" t="s">
        <v>261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251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+'Monthly Budget'!B6</f>
        <v>0</v>
      </c>
      <c r="C4" s="375">
        <f>+'Monthly Budget'!C6</f>
        <v>0</v>
      </c>
      <c r="D4" s="375">
        <f>+'Monthly Budget'!D6</f>
        <v>0</v>
      </c>
      <c r="E4" s="375">
        <f>+'Monthly Budget'!E6</f>
        <v>0</v>
      </c>
      <c r="F4" s="375">
        <f>+'Monthly Budget'!F6</f>
        <v>0</v>
      </c>
      <c r="G4" s="375">
        <f>+'Monthly Budget'!G6</f>
        <v>0</v>
      </c>
      <c r="H4" s="375">
        <f>+'Monthly Budget'!H6</f>
        <v>0</v>
      </c>
      <c r="I4" s="375">
        <f>+'Monthly Budget'!I6</f>
        <v>0</v>
      </c>
      <c r="J4" s="375">
        <f>+'Monthly Budget'!J6</f>
        <v>0</v>
      </c>
      <c r="K4" s="375">
        <f>+'Monthly Budget'!K6</f>
        <v>0</v>
      </c>
      <c r="L4" s="375">
        <f>+'Monthly Budget'!L6</f>
        <v>0</v>
      </c>
      <c r="M4" s="375">
        <f>+'Monthly Budget'!M6</f>
        <v>0</v>
      </c>
      <c r="N4" s="375">
        <f>+'Monthly Budget'!N6</f>
        <v>0</v>
      </c>
      <c r="O4" s="375">
        <f>+'Monthly Budget'!O6</f>
        <v>0</v>
      </c>
      <c r="P4" s="375">
        <f>+'Monthly Budget'!P6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77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20" si="0">SUM(C6:P6)</f>
        <v>0</v>
      </c>
      <c r="R6" s="154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154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154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154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154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154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154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154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154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154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154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154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154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154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154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ref="Q21:Q36" si="1">SUM(C21:P21)</f>
        <v>0</v>
      </c>
      <c r="R21" s="154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1"/>
        <v>0</v>
      </c>
      <c r="R22" s="154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1"/>
        <v>0</v>
      </c>
      <c r="R23" s="154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1"/>
        <v>0</v>
      </c>
      <c r="R24" s="154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1"/>
        <v>0</v>
      </c>
      <c r="R25" s="154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1"/>
        <v>0</v>
      </c>
      <c r="R26" s="154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1"/>
        <v>0</v>
      </c>
      <c r="R27" s="154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1"/>
        <v>0</v>
      </c>
      <c r="R28" s="154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1"/>
        <v>0</v>
      </c>
      <c r="R29" s="154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1"/>
        <v>0</v>
      </c>
      <c r="R30" s="154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1"/>
        <v>0</v>
      </c>
      <c r="R31" s="154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1"/>
        <v>0</v>
      </c>
      <c r="R32" s="154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1"/>
        <v>0</v>
      </c>
      <c r="R33" s="154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1"/>
        <v>0</v>
      </c>
      <c r="R34" s="154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1"/>
        <v>0</v>
      </c>
      <c r="R35" s="154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1"/>
        <v>0</v>
      </c>
      <c r="R36" s="154"/>
      <c r="S36" s="66"/>
    </row>
    <row r="37" spans="1:19" ht="28" x14ac:dyDescent="0.15">
      <c r="A37" s="155" t="s">
        <v>246</v>
      </c>
      <c r="B37" s="387">
        <f>SUM(B6:B36)</f>
        <v>0</v>
      </c>
      <c r="C37" s="387">
        <f t="shared" ref="C37:P37" si="2">SUM(C6:C36)</f>
        <v>0</v>
      </c>
      <c r="D37" s="387">
        <f t="shared" si="2"/>
        <v>0</v>
      </c>
      <c r="E37" s="387">
        <f t="shared" si="2"/>
        <v>0</v>
      </c>
      <c r="F37" s="387">
        <f t="shared" si="2"/>
        <v>0</v>
      </c>
      <c r="G37" s="387">
        <f t="shared" si="2"/>
        <v>0</v>
      </c>
      <c r="H37" s="387">
        <f t="shared" si="2"/>
        <v>0</v>
      </c>
      <c r="I37" s="387">
        <f t="shared" si="2"/>
        <v>0</v>
      </c>
      <c r="J37" s="387">
        <f t="shared" si="2"/>
        <v>0</v>
      </c>
      <c r="K37" s="387">
        <f t="shared" si="2"/>
        <v>0</v>
      </c>
      <c r="L37" s="387">
        <f t="shared" si="2"/>
        <v>0</v>
      </c>
      <c r="M37" s="387">
        <f t="shared" si="2"/>
        <v>0</v>
      </c>
      <c r="N37" s="387">
        <f t="shared" si="2"/>
        <v>0</v>
      </c>
      <c r="O37" s="387">
        <f t="shared" si="2"/>
        <v>0</v>
      </c>
      <c r="P37" s="387">
        <f t="shared" si="2"/>
        <v>0</v>
      </c>
      <c r="Q37" s="387">
        <f>SUM(C37:P37)</f>
        <v>0</v>
      </c>
      <c r="R37" s="387">
        <f>+B37-Q37</f>
        <v>0</v>
      </c>
      <c r="S37" s="66"/>
    </row>
    <row r="38" spans="1:19" ht="28" x14ac:dyDescent="0.15">
      <c r="A38" s="131" t="s">
        <v>247</v>
      </c>
      <c r="B38" s="388">
        <f>-B4+B37</f>
        <v>0</v>
      </c>
      <c r="C38" s="388">
        <f t="shared" ref="C38:Q38" si="3">+C4-C37</f>
        <v>0</v>
      </c>
      <c r="D38" s="388">
        <f t="shared" si="3"/>
        <v>0</v>
      </c>
      <c r="E38" s="388">
        <f t="shared" si="3"/>
        <v>0</v>
      </c>
      <c r="F38" s="388">
        <f t="shared" si="3"/>
        <v>0</v>
      </c>
      <c r="G38" s="388">
        <f t="shared" si="3"/>
        <v>0</v>
      </c>
      <c r="H38" s="388">
        <f t="shared" si="3"/>
        <v>0</v>
      </c>
      <c r="I38" s="388">
        <f t="shared" si="3"/>
        <v>0</v>
      </c>
      <c r="J38" s="388">
        <f t="shared" si="3"/>
        <v>0</v>
      </c>
      <c r="K38" s="388">
        <f t="shared" si="3"/>
        <v>0</v>
      </c>
      <c r="L38" s="388">
        <f t="shared" si="3"/>
        <v>0</v>
      </c>
      <c r="M38" s="388">
        <f t="shared" si="3"/>
        <v>0</v>
      </c>
      <c r="N38" s="388">
        <f t="shared" si="3"/>
        <v>0</v>
      </c>
      <c r="O38" s="388">
        <f t="shared" si="3"/>
        <v>0</v>
      </c>
      <c r="P38" s="388">
        <f t="shared" si="3"/>
        <v>0</v>
      </c>
      <c r="Q38" s="388">
        <f t="shared" si="3"/>
        <v>0</v>
      </c>
      <c r="R38" s="156"/>
      <c r="S38" s="66"/>
    </row>
    <row r="39" spans="1:19" x14ac:dyDescent="0.15">
      <c r="A39" s="56"/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90"/>
      <c r="S39" s="66"/>
    </row>
    <row r="40" spans="1:19" ht="28" x14ac:dyDescent="0.15">
      <c r="A40" s="155" t="s">
        <v>248</v>
      </c>
      <c r="B40" s="391">
        <f>Jan!B40+Feb!B4</f>
        <v>0</v>
      </c>
      <c r="C40" s="391">
        <f>Jan!C40+Feb!C4</f>
        <v>0</v>
      </c>
      <c r="D40" s="391">
        <f>Jan!D40+Feb!D4</f>
        <v>0</v>
      </c>
      <c r="E40" s="391">
        <f>Jan!E40+Feb!E4</f>
        <v>0</v>
      </c>
      <c r="F40" s="391">
        <f>Jan!F40+Feb!F4</f>
        <v>0</v>
      </c>
      <c r="G40" s="391">
        <f>Jan!G40+Feb!G4</f>
        <v>0</v>
      </c>
      <c r="H40" s="391">
        <f>Jan!H40+Feb!H4</f>
        <v>0</v>
      </c>
      <c r="I40" s="391">
        <f>Jan!I40+Feb!I4</f>
        <v>0</v>
      </c>
      <c r="J40" s="391">
        <f>Jan!J40+Feb!J4</f>
        <v>0</v>
      </c>
      <c r="K40" s="391">
        <f>Jan!K40+Feb!K4</f>
        <v>0</v>
      </c>
      <c r="L40" s="391">
        <f>Jan!L40+Feb!L4</f>
        <v>0</v>
      </c>
      <c r="M40" s="391">
        <f>Jan!M40+Feb!M4</f>
        <v>0</v>
      </c>
      <c r="N40" s="391">
        <f>Jan!N40+Feb!N4</f>
        <v>0</v>
      </c>
      <c r="O40" s="391">
        <f>Jan!O40+Feb!O4</f>
        <v>0</v>
      </c>
      <c r="P40" s="391">
        <f>Jan!P40+Feb!P4</f>
        <v>0</v>
      </c>
      <c r="Q40" s="391">
        <f>SUM(C40:P40)</f>
        <v>0</v>
      </c>
      <c r="R40" s="157"/>
      <c r="S40" s="66"/>
    </row>
    <row r="41" spans="1:19" ht="28" x14ac:dyDescent="0.15">
      <c r="A41" s="155" t="s">
        <v>249</v>
      </c>
      <c r="B41" s="391">
        <f>Jan!B41+Feb!B37</f>
        <v>0</v>
      </c>
      <c r="C41" s="391">
        <f>Jan!C41+Feb!C37</f>
        <v>0</v>
      </c>
      <c r="D41" s="391">
        <f>Jan!D41+Feb!D37</f>
        <v>0</v>
      </c>
      <c r="E41" s="391">
        <f>Jan!E41+Feb!E37</f>
        <v>0</v>
      </c>
      <c r="F41" s="391">
        <f>Jan!F41+Feb!F37</f>
        <v>0</v>
      </c>
      <c r="G41" s="391">
        <f>Jan!G41+Feb!G37</f>
        <v>0</v>
      </c>
      <c r="H41" s="391">
        <f>Jan!H41+Feb!H37</f>
        <v>0</v>
      </c>
      <c r="I41" s="391">
        <f>Jan!I41+Feb!I37</f>
        <v>0</v>
      </c>
      <c r="J41" s="391">
        <f>Jan!J41+Feb!J37</f>
        <v>0</v>
      </c>
      <c r="K41" s="391">
        <f>Jan!K41+Feb!K37</f>
        <v>0</v>
      </c>
      <c r="L41" s="391">
        <f>Jan!L41+Feb!L37</f>
        <v>0</v>
      </c>
      <c r="M41" s="391">
        <f>Jan!M41+Feb!M37</f>
        <v>0</v>
      </c>
      <c r="N41" s="391">
        <f>Jan!N41+Feb!N37</f>
        <v>0</v>
      </c>
      <c r="O41" s="391">
        <f>Jan!O41+Feb!O37</f>
        <v>0</v>
      </c>
      <c r="P41" s="391">
        <f>Jan!P41+Feb!P37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15">
      <c r="A42" s="131" t="s">
        <v>250</v>
      </c>
      <c r="B42" s="392">
        <f>-B40+B41</f>
        <v>0</v>
      </c>
      <c r="C42" s="392">
        <f t="shared" ref="C42:Q42" si="4">+C40-C41</f>
        <v>0</v>
      </c>
      <c r="D42" s="392">
        <f t="shared" si="4"/>
        <v>0</v>
      </c>
      <c r="E42" s="392">
        <f t="shared" si="4"/>
        <v>0</v>
      </c>
      <c r="F42" s="392">
        <f t="shared" si="4"/>
        <v>0</v>
      </c>
      <c r="G42" s="392">
        <f t="shared" si="4"/>
        <v>0</v>
      </c>
      <c r="H42" s="392">
        <f t="shared" si="4"/>
        <v>0</v>
      </c>
      <c r="I42" s="392">
        <f t="shared" si="4"/>
        <v>0</v>
      </c>
      <c r="J42" s="392">
        <f t="shared" si="4"/>
        <v>0</v>
      </c>
      <c r="K42" s="392">
        <f t="shared" si="4"/>
        <v>0</v>
      </c>
      <c r="L42" s="392">
        <f t="shared" si="4"/>
        <v>0</v>
      </c>
      <c r="M42" s="392">
        <f t="shared" si="4"/>
        <v>0</v>
      </c>
      <c r="N42" s="392">
        <f t="shared" si="4"/>
        <v>0</v>
      </c>
      <c r="O42" s="392">
        <f t="shared" si="4"/>
        <v>0</v>
      </c>
      <c r="P42" s="392">
        <f t="shared" si="4"/>
        <v>0</v>
      </c>
      <c r="Q42" s="392">
        <f t="shared" si="4"/>
        <v>0</v>
      </c>
      <c r="R42" s="157"/>
      <c r="S42" s="66"/>
    </row>
    <row r="43" spans="1:19" x14ac:dyDescent="0.15">
      <c r="A43" s="56"/>
      <c r="B43" s="379"/>
      <c r="Q43" s="361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honeticPr fontId="2" type="noConversion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ignoredErrors>
    <ignoredError sqref="Q4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EF6F-4CF8-4C82-AF47-E911EF18994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49</v>
      </c>
      <c r="B1" s="10" t="s">
        <v>252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15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1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8" x14ac:dyDescent="0.15">
      <c r="A4" s="155" t="s">
        <v>245</v>
      </c>
      <c r="B4" s="375">
        <f>'Monthly Budget'!B7</f>
        <v>0</v>
      </c>
      <c r="C4" s="375">
        <f>'Monthly Budget'!C7</f>
        <v>0</v>
      </c>
      <c r="D4" s="375">
        <f>'Monthly Budget'!D7</f>
        <v>0</v>
      </c>
      <c r="E4" s="375">
        <f>'Monthly Budget'!E7</f>
        <v>0</v>
      </c>
      <c r="F4" s="375">
        <f>'Monthly Budget'!F7</f>
        <v>0</v>
      </c>
      <c r="G4" s="375">
        <f>'Monthly Budget'!G7</f>
        <v>0</v>
      </c>
      <c r="H4" s="375">
        <f>'Monthly Budget'!H7</f>
        <v>0</v>
      </c>
      <c r="I4" s="375">
        <f>'Monthly Budget'!I7</f>
        <v>0</v>
      </c>
      <c r="J4" s="375">
        <f>'Monthly Budget'!J7</f>
        <v>0</v>
      </c>
      <c r="K4" s="375">
        <f>'Monthly Budget'!K7</f>
        <v>0</v>
      </c>
      <c r="L4" s="375">
        <f>'Monthly Budget'!L7</f>
        <v>0</v>
      </c>
      <c r="M4" s="375">
        <f>'Monthly Budget'!M7</f>
        <v>0</v>
      </c>
      <c r="N4" s="375">
        <f>'Monthly Budget'!N7</f>
        <v>0</v>
      </c>
      <c r="O4" s="375">
        <f>'Monthly Budget'!O7</f>
        <v>0</v>
      </c>
      <c r="P4" s="375">
        <f>'Monthly Budget'!P7</f>
        <v>0</v>
      </c>
      <c r="Q4" s="375">
        <f>SUM(C4:P4)</f>
        <v>0</v>
      </c>
      <c r="R4" s="213">
        <f>+B4-Q4</f>
        <v>0</v>
      </c>
      <c r="S4" s="376"/>
    </row>
    <row r="5" spans="1:19" x14ac:dyDescent="0.15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77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154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154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154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154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154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154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154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154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154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154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154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154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154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154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154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154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154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154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154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154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154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154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154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154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154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154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154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154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154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154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154"/>
      <c r="S36" s="66"/>
    </row>
    <row r="37" spans="1:19" ht="28" x14ac:dyDescent="0.15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8" x14ac:dyDescent="0.15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134"/>
      <c r="S38" s="66"/>
    </row>
    <row r="39" spans="1:19" x14ac:dyDescent="0.15">
      <c r="A39" s="56"/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93"/>
      <c r="S39" s="66"/>
    </row>
    <row r="40" spans="1:19" ht="28" x14ac:dyDescent="0.15">
      <c r="A40" s="155" t="s">
        <v>248</v>
      </c>
      <c r="B40" s="391">
        <f>Feb!B40+Mar!B4</f>
        <v>0</v>
      </c>
      <c r="C40" s="391">
        <f>Feb!C40+Mar!C4</f>
        <v>0</v>
      </c>
      <c r="D40" s="391">
        <f>Feb!D40+Mar!D4</f>
        <v>0</v>
      </c>
      <c r="E40" s="391">
        <f>Feb!E40+Mar!E4</f>
        <v>0</v>
      </c>
      <c r="F40" s="391">
        <f>Feb!F40+Mar!F4</f>
        <v>0</v>
      </c>
      <c r="G40" s="391">
        <f>Feb!G40+Mar!G4</f>
        <v>0</v>
      </c>
      <c r="H40" s="391">
        <f>Feb!H40+Mar!H4</f>
        <v>0</v>
      </c>
      <c r="I40" s="391">
        <f>Feb!I40+Mar!I4</f>
        <v>0</v>
      </c>
      <c r="J40" s="391">
        <f>Feb!J40+Mar!J4</f>
        <v>0</v>
      </c>
      <c r="K40" s="391">
        <f>Feb!K40+Mar!K4</f>
        <v>0</v>
      </c>
      <c r="L40" s="391">
        <f>Feb!L40+Mar!L4</f>
        <v>0</v>
      </c>
      <c r="M40" s="391">
        <f>Feb!M40+Mar!M4</f>
        <v>0</v>
      </c>
      <c r="N40" s="391">
        <f>Feb!N40+Mar!N4</f>
        <v>0</v>
      </c>
      <c r="O40" s="391">
        <f>Feb!O40+Mar!O4</f>
        <v>0</v>
      </c>
      <c r="P40" s="391">
        <f>Feb!P40+Mar!P4</f>
        <v>0</v>
      </c>
      <c r="Q40" s="391">
        <f>SUM(C40:P40)</f>
        <v>0</v>
      </c>
      <c r="R40" s="135"/>
      <c r="S40" s="66"/>
    </row>
    <row r="41" spans="1:19" ht="28" x14ac:dyDescent="0.15">
      <c r="A41" s="155" t="s">
        <v>249</v>
      </c>
      <c r="B41" s="391">
        <f>Feb!B41+Mar!B37</f>
        <v>0</v>
      </c>
      <c r="C41" s="391">
        <f>Feb!C41+Mar!C37</f>
        <v>0</v>
      </c>
      <c r="D41" s="391">
        <f>Feb!D41+Mar!D37</f>
        <v>0</v>
      </c>
      <c r="E41" s="391">
        <f>Feb!E41+Mar!E37</f>
        <v>0</v>
      </c>
      <c r="F41" s="391">
        <f>Feb!F41+Mar!F37</f>
        <v>0</v>
      </c>
      <c r="G41" s="391">
        <f>Feb!G41+Mar!G37</f>
        <v>0</v>
      </c>
      <c r="H41" s="391">
        <f>Feb!H41+Mar!H37</f>
        <v>0</v>
      </c>
      <c r="I41" s="391">
        <f>Feb!I41+Mar!I37</f>
        <v>0</v>
      </c>
      <c r="J41" s="391">
        <f>Feb!J41+Mar!J37</f>
        <v>0</v>
      </c>
      <c r="K41" s="391">
        <f>Feb!K41+Mar!K37</f>
        <v>0</v>
      </c>
      <c r="L41" s="391">
        <f>Feb!L41+Mar!L37</f>
        <v>0</v>
      </c>
      <c r="M41" s="391">
        <f>Feb!M41+Mar!M37</f>
        <v>0</v>
      </c>
      <c r="N41" s="391">
        <f>Feb!N41+Mar!N37</f>
        <v>0</v>
      </c>
      <c r="O41" s="391">
        <f>Feb!O41+Mar!O37</f>
        <v>0</v>
      </c>
      <c r="P41" s="391">
        <f>Feb!P41+Mar!P37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15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135"/>
      <c r="S42" s="66"/>
    </row>
    <row r="43" spans="1:19" x14ac:dyDescent="0.15">
      <c r="A43" s="56"/>
      <c r="B43" s="379"/>
      <c r="Q43" s="361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38</vt:i4>
      </vt:variant>
    </vt:vector>
  </HeadingPairs>
  <TitlesOfParts>
    <vt:vector size="56" baseType="lpstr">
      <vt:lpstr>Assets &amp; Liabilities</vt:lpstr>
      <vt:lpstr>30 Day Tracker</vt:lpstr>
      <vt:lpstr>Percentage Guide</vt:lpstr>
      <vt:lpstr>% Spending Plan</vt:lpstr>
      <vt:lpstr>Spending Plan</vt:lpstr>
      <vt:lpstr>Monthly Budget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'Percentage Guide'!_GPF2</vt:lpstr>
      <vt:lpstr>'Percentage Guide'!_GPF4</vt:lpstr>
      <vt:lpstr>'Percentage Guide'!_GPF6</vt:lpstr>
      <vt:lpstr>'Percentage Guide'!GPSA</vt:lpstr>
      <vt:lpstr>'Percentage Guide'!GPSC</vt:lpstr>
      <vt:lpstr>'Percentage Guide'!GPSR</vt:lpstr>
      <vt:lpstr>'% Spending Plan'!Print_Area</vt:lpstr>
      <vt:lpstr>'30 Day Tracker'!Print_Area</vt:lpstr>
      <vt:lpstr>Apr!Print_Area</vt:lpstr>
      <vt:lpstr>'Assets &amp; Liabilities'!Print_Area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'Monthly Budget'!Print_Area</vt:lpstr>
      <vt:lpstr>Nov!Print_Area</vt:lpstr>
      <vt:lpstr>Oct!Print_Area</vt:lpstr>
      <vt:lpstr>'Percentage Guide'!Print_Area</vt:lpstr>
      <vt:lpstr>Sep!Print_Area</vt:lpstr>
      <vt:lpstr>'Spending Plan'!Print_Area</vt:lpstr>
      <vt:lpstr>'30 Day Tracker'!Print_Titles</vt:lpstr>
      <vt:lpstr>Apr!Print_Titles</vt:lpstr>
      <vt:lpstr>Aug!Print_Titles</vt:lpstr>
      <vt:lpstr>Dec!Print_Titles</vt:lpstr>
      <vt:lpstr>Feb!Print_Titles</vt:lpstr>
      <vt:lpstr>Jan!Print_Titles</vt:lpstr>
      <vt:lpstr>Jul!Print_Titles</vt:lpstr>
      <vt:lpstr>Jun!Print_Titles</vt:lpstr>
      <vt:lpstr>Mar!Print_Titles</vt:lpstr>
      <vt:lpstr>May!Print_Titles</vt:lpstr>
      <vt:lpstr>'Monthly Budget'!Print_Titles</vt:lpstr>
      <vt:lpstr>Nov!Print_Titles</vt:lpstr>
      <vt:lpstr>Oct!Print_Titles</vt:lpstr>
      <vt:lpstr>Sep!Print_Titles</vt:lpstr>
    </vt:vector>
  </TitlesOfParts>
  <Manager/>
  <Company>Crown Financial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Biblical Financial Study - Practical Application Workbook</dc:title>
  <dc:subject>Monthly Budget Worksheets</dc:subject>
  <dc:creator>Crown Financial Ministries</dc:creator>
  <cp:keywords/>
  <dc:description/>
  <cp:lastModifiedBy>Robert DeMoss</cp:lastModifiedBy>
  <cp:revision/>
  <dcterms:created xsi:type="dcterms:W3CDTF">2002-02-03T14:04:28Z</dcterms:created>
  <dcterms:modified xsi:type="dcterms:W3CDTF">2023-10-25T23:10:13Z</dcterms:modified>
  <cp:category>Personal Financial Management</cp:category>
  <cp:contentStatus/>
</cp:coreProperties>
</file>