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izha\Downloads\"/>
    </mc:Choice>
  </mc:AlternateContent>
  <xr:revisionPtr revIDLastSave="0" documentId="8_{C5395E25-BA3D-4FE0-AC6B-C0A0F3A1E2A3}" xr6:coauthVersionLast="45" xr6:coauthVersionMax="45" xr10:uidLastSave="{00000000-0000-0000-0000-000000000000}"/>
  <bookViews>
    <workbookView xWindow="-120" yWindow="-120" windowWidth="20730" windowHeight="11160" xr2:uid="{AAE68E28-E323-4C25-BEEF-886CEF8C54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3" i="1" l="1"/>
  <c r="F153" i="1"/>
  <c r="F139" i="1"/>
  <c r="Q91" i="1"/>
  <c r="K96" i="1"/>
  <c r="F123" i="1"/>
  <c r="F112" i="1"/>
  <c r="Q99" i="1"/>
  <c r="E84" i="1"/>
  <c r="F65" i="1"/>
  <c r="F64" i="1"/>
  <c r="F63" i="1"/>
  <c r="F62" i="1"/>
  <c r="L62" i="1"/>
  <c r="L53" i="1"/>
  <c r="L44" i="1"/>
  <c r="F53" i="1"/>
  <c r="F44" i="1"/>
  <c r="F43" i="1"/>
  <c r="F40" i="1"/>
  <c r="F60" i="1"/>
  <c r="F51" i="1"/>
  <c r="L48" i="1"/>
  <c r="L47" i="1"/>
  <c r="L49" i="1"/>
  <c r="L50" i="1"/>
  <c r="F42" i="1"/>
  <c r="F50" i="1"/>
  <c r="L41" i="1"/>
  <c r="F57" i="1"/>
  <c r="F56" i="1"/>
  <c r="L40" i="1"/>
  <c r="F49" i="1"/>
  <c r="F48" i="1"/>
  <c r="F47" i="1"/>
  <c r="F46" i="1"/>
  <c r="F41" i="1"/>
  <c r="J31" i="1"/>
  <c r="J29" i="1"/>
  <c r="J18" i="1"/>
  <c r="J27" i="1"/>
  <c r="J24" i="1"/>
  <c r="J26" i="1"/>
  <c r="J23" i="1"/>
  <c r="J14" i="1"/>
  <c r="J17" i="1"/>
  <c r="J16" i="1"/>
  <c r="J15" i="1"/>
  <c r="J25" i="1"/>
  <c r="J22" i="1"/>
  <c r="J21" i="1"/>
  <c r="J12" i="1"/>
  <c r="J10" i="1"/>
  <c r="J13" i="1"/>
  <c r="J9" i="1"/>
  <c r="J4" i="1"/>
  <c r="J11" i="1"/>
  <c r="Q100" i="1" l="1"/>
  <c r="Q101" i="1" s="1"/>
</calcChain>
</file>

<file path=xl/sharedStrings.xml><?xml version="1.0" encoding="utf-8"?>
<sst xmlns="http://schemas.openxmlformats.org/spreadsheetml/2006/main" count="208" uniqueCount="161">
  <si>
    <t>Cash Flow Statement</t>
  </si>
  <si>
    <t>Income</t>
  </si>
  <si>
    <t>Gross Salary</t>
  </si>
  <si>
    <t>Total Income</t>
  </si>
  <si>
    <t xml:space="preserve">Expenditures </t>
  </si>
  <si>
    <t>Fixed Expenses</t>
  </si>
  <si>
    <t xml:space="preserve">Rent </t>
  </si>
  <si>
    <t>Renters Insurance</t>
  </si>
  <si>
    <t>Automobile Insurance</t>
  </si>
  <si>
    <t>Automobile Loan Payment</t>
  </si>
  <si>
    <t>Medical Insurance</t>
  </si>
  <si>
    <t>Revolving Savings Fund</t>
  </si>
  <si>
    <t>Federal Income Tax</t>
  </si>
  <si>
    <t>State Income Tax</t>
  </si>
  <si>
    <t>Social Security Tax</t>
  </si>
  <si>
    <t>Total Fixed Expenses</t>
  </si>
  <si>
    <t>Variable Expenses</t>
  </si>
  <si>
    <t>Food</t>
  </si>
  <si>
    <t>Utilites</t>
  </si>
  <si>
    <t>Gasoline and Maintenance</t>
  </si>
  <si>
    <t>Clothing and Personal Upkeep</t>
  </si>
  <si>
    <t>Gifts</t>
  </si>
  <si>
    <t>Miscellaneous</t>
  </si>
  <si>
    <t>Total Variable Expenses</t>
  </si>
  <si>
    <t>Total Expenses</t>
  </si>
  <si>
    <t>Surplus(Deflicit)</t>
  </si>
  <si>
    <t>Amounts</t>
  </si>
  <si>
    <t>Balance Sheet</t>
  </si>
  <si>
    <t>Assets</t>
  </si>
  <si>
    <t>Monetary Assets</t>
  </si>
  <si>
    <t>Savings Account</t>
  </si>
  <si>
    <t>Checkings Account</t>
  </si>
  <si>
    <t>Cash</t>
  </si>
  <si>
    <t>Other</t>
  </si>
  <si>
    <t>Liabilitles</t>
  </si>
  <si>
    <t>Short-term Liabilitles</t>
  </si>
  <si>
    <t>Credit Card</t>
  </si>
  <si>
    <t>Medical Debt</t>
  </si>
  <si>
    <t>Total Monetary Assets</t>
  </si>
  <si>
    <t>Tangible Assets</t>
  </si>
  <si>
    <t>Computer</t>
  </si>
  <si>
    <t>Jewelry</t>
  </si>
  <si>
    <t>Furniture</t>
  </si>
  <si>
    <t>Automobile</t>
  </si>
  <si>
    <t>Televison</t>
  </si>
  <si>
    <t>Home</t>
  </si>
  <si>
    <t>Total Tangible Assets</t>
  </si>
  <si>
    <t>Roth IRA</t>
  </si>
  <si>
    <t>401k Retirement Account</t>
  </si>
  <si>
    <t>Total Investment Assets</t>
  </si>
  <si>
    <t>Total Assets</t>
  </si>
  <si>
    <t>Liabilities</t>
  </si>
  <si>
    <t>Net Worth</t>
  </si>
  <si>
    <t xml:space="preserve">Total Short-term Liabilities </t>
  </si>
  <si>
    <t xml:space="preserve">Long-term Liabilities </t>
  </si>
  <si>
    <t>Automobile Loan</t>
  </si>
  <si>
    <t>Home Mortgage</t>
  </si>
  <si>
    <t xml:space="preserve">Furniture Loan </t>
  </si>
  <si>
    <t>Student Loan</t>
  </si>
  <si>
    <t>Total Long-term Liabilities</t>
  </si>
  <si>
    <t>Total Liabilities</t>
  </si>
  <si>
    <t>Investment Assets</t>
  </si>
  <si>
    <t>My Cash Flow Statement</t>
  </si>
  <si>
    <t>Wage #1</t>
  </si>
  <si>
    <t xml:space="preserve">Wage #2 </t>
  </si>
  <si>
    <t>Interest Income</t>
  </si>
  <si>
    <t>Dividend Income</t>
  </si>
  <si>
    <t>Sales Commisions</t>
  </si>
  <si>
    <t>Bonuses</t>
  </si>
  <si>
    <t>Tips</t>
  </si>
  <si>
    <t>Tax Refunds</t>
  </si>
  <si>
    <t>$</t>
  </si>
  <si>
    <t>Expenses</t>
  </si>
  <si>
    <t>Rent/Mortgage</t>
  </si>
  <si>
    <t>Home Insurance</t>
  </si>
  <si>
    <t>Real Estate Taxes</t>
  </si>
  <si>
    <t>Vehicle Loan #1</t>
  </si>
  <si>
    <t>Vehicle Loan #2</t>
  </si>
  <si>
    <t>Life Insurance</t>
  </si>
  <si>
    <t>Retirement Fund #1</t>
  </si>
  <si>
    <t>Retirement Fund #2</t>
  </si>
  <si>
    <t>Student Loan Payment</t>
  </si>
  <si>
    <t>State Income Taxes</t>
  </si>
  <si>
    <t>City Income Taxes</t>
  </si>
  <si>
    <t>Social Security Taxes</t>
  </si>
  <si>
    <t>Personal Property Taxes</t>
  </si>
  <si>
    <t>Savings #1</t>
  </si>
  <si>
    <t>Savings #2</t>
  </si>
  <si>
    <t>Savings #3</t>
  </si>
  <si>
    <t xml:space="preserve">Other </t>
  </si>
  <si>
    <t>Food(home)</t>
  </si>
  <si>
    <t>Food(Meals away)</t>
  </si>
  <si>
    <t>Food(Entertain)</t>
  </si>
  <si>
    <t>Entertainment</t>
  </si>
  <si>
    <t>Electricity</t>
  </si>
  <si>
    <t>Natural Gas</t>
  </si>
  <si>
    <t>Water/Sewer</t>
  </si>
  <si>
    <t>Garbage Collection</t>
  </si>
  <si>
    <t>Cable TV</t>
  </si>
  <si>
    <t>Telephone</t>
  </si>
  <si>
    <t>Cell Phone</t>
  </si>
  <si>
    <t>Medical</t>
  </si>
  <si>
    <t>Clothing</t>
  </si>
  <si>
    <t>Personal Care</t>
  </si>
  <si>
    <t>Personal Allowances</t>
  </si>
  <si>
    <t>Gasoline</t>
  </si>
  <si>
    <t>Vehicle Maintenance</t>
  </si>
  <si>
    <t>Education Expenses</t>
  </si>
  <si>
    <t>Charitable Contributions</t>
  </si>
  <si>
    <t xml:space="preserve">Total Expenses </t>
  </si>
  <si>
    <t>My Balance Sheet</t>
  </si>
  <si>
    <t>Checking Account #1</t>
  </si>
  <si>
    <t>Checking Account #2</t>
  </si>
  <si>
    <t>Savings Account #1</t>
  </si>
  <si>
    <t>Savings Account #2</t>
  </si>
  <si>
    <t>Savings Account #3</t>
  </si>
  <si>
    <t>Cert. of Desposit #1</t>
  </si>
  <si>
    <t>Cert. of Desposit #2</t>
  </si>
  <si>
    <t>Money Market Acc't</t>
  </si>
  <si>
    <t>Vehicle #1</t>
  </si>
  <si>
    <t>Vehicle #2</t>
  </si>
  <si>
    <t>Home #1</t>
  </si>
  <si>
    <t>Home #2</t>
  </si>
  <si>
    <t>Entertainment Electronics</t>
  </si>
  <si>
    <t>Home Appliances &amp; Equip.</t>
  </si>
  <si>
    <t>Computer Software</t>
  </si>
  <si>
    <t>Recreation Items</t>
  </si>
  <si>
    <t>Personal property</t>
  </si>
  <si>
    <t>Other Tangible Assets</t>
  </si>
  <si>
    <r>
      <rPr>
        <b/>
        <sz val="12"/>
        <color theme="1"/>
        <rFont val="Calibri"/>
        <family val="2"/>
        <scheme val="minor"/>
      </rPr>
      <t>Liabilities</t>
    </r>
    <r>
      <rPr>
        <sz val="11"/>
        <color theme="1"/>
        <rFont val="Calibri"/>
        <family val="2"/>
        <scheme val="minor"/>
      </rPr>
      <t xml:space="preserve"> </t>
    </r>
  </si>
  <si>
    <t>Short Term Liabilities</t>
  </si>
  <si>
    <t xml:space="preserve">Credit Card #1 </t>
  </si>
  <si>
    <t xml:space="preserve">Credit Card #2 </t>
  </si>
  <si>
    <t>Credit Card #3</t>
  </si>
  <si>
    <t>Credit Card #4</t>
  </si>
  <si>
    <t>Medcial Debts</t>
  </si>
  <si>
    <t>Past Due Utilities</t>
  </si>
  <si>
    <t>Past Due rent</t>
  </si>
  <si>
    <t>Personal loans</t>
  </si>
  <si>
    <t>Total Short Term Liabilites</t>
  </si>
  <si>
    <r>
      <rPr>
        <b/>
        <sz val="12"/>
        <color theme="1"/>
        <rFont val="Calibri"/>
        <family val="2"/>
        <scheme val="minor"/>
      </rPr>
      <t>Long-term Liabilities</t>
    </r>
    <r>
      <rPr>
        <sz val="11"/>
        <color theme="1"/>
        <rFont val="Calibri"/>
        <family val="2"/>
        <scheme val="minor"/>
      </rPr>
      <t xml:space="preserve"> </t>
    </r>
  </si>
  <si>
    <t xml:space="preserve">Home Mortgage #1 </t>
  </si>
  <si>
    <t xml:space="preserve">Home Mortgage #2 </t>
  </si>
  <si>
    <t>Student Loan(s)</t>
  </si>
  <si>
    <t xml:space="preserve">Furiture Loans </t>
  </si>
  <si>
    <t>Computer Loans</t>
  </si>
  <si>
    <t>Home Applications</t>
  </si>
  <si>
    <t>Personal Loans</t>
  </si>
  <si>
    <t>Total long-term liabilities</t>
  </si>
  <si>
    <t>Total Liabilites</t>
  </si>
  <si>
    <t>Stocks</t>
  </si>
  <si>
    <t>Bonds</t>
  </si>
  <si>
    <t>Mutual Fund #1</t>
  </si>
  <si>
    <t>Mutual Fund #2</t>
  </si>
  <si>
    <t>Employer Retirement Accounts</t>
  </si>
  <si>
    <t>IRA Accounts</t>
  </si>
  <si>
    <t>Life ins Cash Value(s)</t>
  </si>
  <si>
    <t xml:space="preserve">Real Estate Investments </t>
  </si>
  <si>
    <t>Collections</t>
  </si>
  <si>
    <t>Other Investment Assets</t>
  </si>
  <si>
    <t xml:space="preserve">Total Investment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</si>
</sst>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D9FF-4198-41C0-926A-ADBC3C161D75}">
  <dimension ref="A1:Q153"/>
  <sheetViews>
    <sheetView tabSelected="1" topLeftCell="A43" zoomScaleNormal="100" workbookViewId="0">
      <selection activeCell="L154" sqref="L154"/>
    </sheetView>
  </sheetViews>
  <sheetFormatPr defaultRowHeight="15" x14ac:dyDescent="0.25"/>
  <sheetData>
    <row r="1" spans="1:10" ht="15.75" x14ac:dyDescent="0.25">
      <c r="A1" s="1" t="s">
        <v>0</v>
      </c>
    </row>
    <row r="3" spans="1:10" ht="15.75" x14ac:dyDescent="0.25">
      <c r="A3" s="1" t="s">
        <v>1</v>
      </c>
      <c r="J3" s="1" t="s">
        <v>26</v>
      </c>
    </row>
    <row r="4" spans="1:10" x14ac:dyDescent="0.25">
      <c r="B4" t="s">
        <v>2</v>
      </c>
      <c r="J4" s="2">
        <f>2000</f>
        <v>2000</v>
      </c>
    </row>
    <row r="5" spans="1:10" ht="15.75" x14ac:dyDescent="0.25">
      <c r="F5" s="1" t="s">
        <v>3</v>
      </c>
    </row>
    <row r="7" spans="1:10" x14ac:dyDescent="0.25">
      <c r="A7" t="s">
        <v>4</v>
      </c>
    </row>
    <row r="8" spans="1:10" ht="15.75" x14ac:dyDescent="0.25">
      <c r="B8" s="1" t="s">
        <v>5</v>
      </c>
    </row>
    <row r="9" spans="1:10" x14ac:dyDescent="0.25">
      <c r="B9" t="s">
        <v>6</v>
      </c>
      <c r="J9">
        <f>450</f>
        <v>450</v>
      </c>
    </row>
    <row r="10" spans="1:10" x14ac:dyDescent="0.25">
      <c r="B10" t="s">
        <v>7</v>
      </c>
      <c r="J10">
        <f>20</f>
        <v>20</v>
      </c>
    </row>
    <row r="11" spans="1:10" x14ac:dyDescent="0.25">
      <c r="B11" t="s">
        <v>9</v>
      </c>
      <c r="J11">
        <f>150</f>
        <v>150</v>
      </c>
    </row>
    <row r="12" spans="1:10" x14ac:dyDescent="0.25">
      <c r="B12" t="s">
        <v>8</v>
      </c>
      <c r="J12">
        <f>50</f>
        <v>50</v>
      </c>
    </row>
    <row r="13" spans="1:10" x14ac:dyDescent="0.25">
      <c r="B13" t="s">
        <v>10</v>
      </c>
      <c r="J13">
        <f>75</f>
        <v>75</v>
      </c>
    </row>
    <row r="14" spans="1:10" x14ac:dyDescent="0.25">
      <c r="B14" t="s">
        <v>11</v>
      </c>
      <c r="J14">
        <f>100</f>
        <v>100</v>
      </c>
    </row>
    <row r="15" spans="1:10" x14ac:dyDescent="0.25">
      <c r="B15" t="s">
        <v>12</v>
      </c>
      <c r="J15">
        <f>150</f>
        <v>150</v>
      </c>
    </row>
    <row r="16" spans="1:10" x14ac:dyDescent="0.25">
      <c r="B16" t="s">
        <v>13</v>
      </c>
      <c r="J16">
        <f>50</f>
        <v>50</v>
      </c>
    </row>
    <row r="17" spans="2:10" x14ac:dyDescent="0.25">
      <c r="B17" t="s">
        <v>14</v>
      </c>
      <c r="J17">
        <f>150</f>
        <v>150</v>
      </c>
    </row>
    <row r="18" spans="2:10" ht="15.75" x14ac:dyDescent="0.25">
      <c r="F18" s="1" t="s">
        <v>15</v>
      </c>
      <c r="J18">
        <f>J9+J10+J11+J12+J13+J14+J15+J16+J17</f>
        <v>1195</v>
      </c>
    </row>
    <row r="20" spans="2:10" ht="15.75" x14ac:dyDescent="0.25">
      <c r="B20" s="1" t="s">
        <v>16</v>
      </c>
    </row>
    <row r="21" spans="2:10" x14ac:dyDescent="0.25">
      <c r="B21" t="s">
        <v>17</v>
      </c>
      <c r="J21">
        <f>200</f>
        <v>200</v>
      </c>
    </row>
    <row r="22" spans="2:10" x14ac:dyDescent="0.25">
      <c r="B22" t="s">
        <v>18</v>
      </c>
      <c r="J22">
        <f>125</f>
        <v>125</v>
      </c>
    </row>
    <row r="23" spans="2:10" x14ac:dyDescent="0.25">
      <c r="B23" t="s">
        <v>19</v>
      </c>
      <c r="J23">
        <f>75+75</f>
        <v>150</v>
      </c>
    </row>
    <row r="24" spans="2:10" x14ac:dyDescent="0.25">
      <c r="B24" t="s">
        <v>20</v>
      </c>
      <c r="J24">
        <f>100</f>
        <v>100</v>
      </c>
    </row>
    <row r="25" spans="2:10" x14ac:dyDescent="0.25">
      <c r="B25" t="s">
        <v>21</v>
      </c>
      <c r="J25">
        <f>50</f>
        <v>50</v>
      </c>
    </row>
    <row r="26" spans="2:10" x14ac:dyDescent="0.25">
      <c r="B26" t="s">
        <v>22</v>
      </c>
      <c r="J26">
        <f>10+25</f>
        <v>35</v>
      </c>
    </row>
    <row r="27" spans="2:10" ht="15.75" x14ac:dyDescent="0.25">
      <c r="F27" s="1" t="s">
        <v>23</v>
      </c>
      <c r="J27">
        <f>J21+J22+J23+J24+J25+J26</f>
        <v>660</v>
      </c>
    </row>
    <row r="29" spans="2:10" ht="15.75" x14ac:dyDescent="0.25">
      <c r="F29" s="1" t="s">
        <v>24</v>
      </c>
      <c r="J29">
        <f>J18+J27</f>
        <v>1855</v>
      </c>
    </row>
    <row r="31" spans="2:10" ht="15.75" x14ac:dyDescent="0.25">
      <c r="F31" s="1" t="s">
        <v>25</v>
      </c>
      <c r="J31" s="2">
        <f>J4-J29</f>
        <v>145</v>
      </c>
    </row>
    <row r="36" spans="1:12" ht="15.75" x14ac:dyDescent="0.25">
      <c r="A36" s="1" t="s">
        <v>27</v>
      </c>
    </row>
    <row r="38" spans="1:12" ht="15.75" x14ac:dyDescent="0.25">
      <c r="A38" s="1" t="s">
        <v>28</v>
      </c>
      <c r="G38" s="1" t="s">
        <v>34</v>
      </c>
    </row>
    <row r="39" spans="1:12" ht="15.75" x14ac:dyDescent="0.25">
      <c r="B39" s="1" t="s">
        <v>29</v>
      </c>
      <c r="H39" s="1" t="s">
        <v>35</v>
      </c>
    </row>
    <row r="40" spans="1:12" x14ac:dyDescent="0.25">
      <c r="B40" t="s">
        <v>30</v>
      </c>
      <c r="F40">
        <f>1750</f>
        <v>1750</v>
      </c>
      <c r="H40" t="s">
        <v>36</v>
      </c>
      <c r="L40">
        <f>300</f>
        <v>300</v>
      </c>
    </row>
    <row r="41" spans="1:12" x14ac:dyDescent="0.25">
      <c r="B41" t="s">
        <v>31</v>
      </c>
      <c r="F41" s="2">
        <f>1250</f>
        <v>1250</v>
      </c>
      <c r="H41" t="s">
        <v>37</v>
      </c>
      <c r="L41">
        <f>400</f>
        <v>400</v>
      </c>
    </row>
    <row r="42" spans="1:12" x14ac:dyDescent="0.25">
      <c r="B42" t="s">
        <v>32</v>
      </c>
      <c r="F42">
        <f>1000+75</f>
        <v>1075</v>
      </c>
    </row>
    <row r="43" spans="1:12" x14ac:dyDescent="0.25">
      <c r="B43" t="s">
        <v>33</v>
      </c>
      <c r="F43">
        <f>450</f>
        <v>450</v>
      </c>
    </row>
    <row r="44" spans="1:12" ht="15.75" x14ac:dyDescent="0.25">
      <c r="C44" s="1" t="s">
        <v>38</v>
      </c>
      <c r="F44" s="2">
        <f>F41+F42+F43+F40</f>
        <v>4525</v>
      </c>
      <c r="I44" s="1" t="s">
        <v>53</v>
      </c>
      <c r="L44">
        <f>L40+L41</f>
        <v>700</v>
      </c>
    </row>
    <row r="45" spans="1:12" ht="15.75" x14ac:dyDescent="0.25">
      <c r="B45" s="1" t="s">
        <v>39</v>
      </c>
    </row>
    <row r="46" spans="1:12" ht="15.75" x14ac:dyDescent="0.25">
      <c r="B46" t="s">
        <v>40</v>
      </c>
      <c r="F46">
        <f>500</f>
        <v>500</v>
      </c>
      <c r="H46" s="1" t="s">
        <v>54</v>
      </c>
    </row>
    <row r="47" spans="1:12" x14ac:dyDescent="0.25">
      <c r="B47" t="s">
        <v>41</v>
      </c>
      <c r="F47">
        <f>300</f>
        <v>300</v>
      </c>
      <c r="H47" t="s">
        <v>55</v>
      </c>
      <c r="L47">
        <f>1500</f>
        <v>1500</v>
      </c>
    </row>
    <row r="48" spans="1:12" x14ac:dyDescent="0.25">
      <c r="B48" t="s">
        <v>42</v>
      </c>
      <c r="F48">
        <f>1000</f>
        <v>1000</v>
      </c>
      <c r="H48" t="s">
        <v>56</v>
      </c>
      <c r="L48">
        <f>45000</f>
        <v>45000</v>
      </c>
    </row>
    <row r="49" spans="2:12" x14ac:dyDescent="0.25">
      <c r="B49" t="s">
        <v>43</v>
      </c>
      <c r="F49">
        <f>5000</f>
        <v>5000</v>
      </c>
      <c r="H49" t="s">
        <v>57</v>
      </c>
      <c r="L49">
        <f>400</f>
        <v>400</v>
      </c>
    </row>
    <row r="50" spans="2:12" x14ac:dyDescent="0.25">
      <c r="B50" t="s">
        <v>44</v>
      </c>
      <c r="F50">
        <f>500</f>
        <v>500</v>
      </c>
      <c r="H50" t="s">
        <v>58</v>
      </c>
      <c r="L50">
        <f>20000</f>
        <v>20000</v>
      </c>
    </row>
    <row r="51" spans="2:12" x14ac:dyDescent="0.25">
      <c r="B51" t="s">
        <v>45</v>
      </c>
      <c r="F51">
        <f>60000</f>
        <v>60000</v>
      </c>
    </row>
    <row r="53" spans="2:12" ht="15.75" x14ac:dyDescent="0.25">
      <c r="C53" s="1" t="s">
        <v>46</v>
      </c>
      <c r="F53">
        <f>F46+F47+F48+F49+F50+F51</f>
        <v>67300</v>
      </c>
      <c r="I53" s="1" t="s">
        <v>59</v>
      </c>
      <c r="L53">
        <f>L47+L48+L49+L50</f>
        <v>66900</v>
      </c>
    </row>
    <row r="55" spans="2:12" ht="15.75" x14ac:dyDescent="0.25">
      <c r="B55" s="1" t="s">
        <v>61</v>
      </c>
    </row>
    <row r="56" spans="2:12" x14ac:dyDescent="0.25">
      <c r="B56" t="s">
        <v>47</v>
      </c>
      <c r="F56">
        <f>1000</f>
        <v>1000</v>
      </c>
    </row>
    <row r="57" spans="2:12" x14ac:dyDescent="0.25">
      <c r="B57" t="s">
        <v>48</v>
      </c>
      <c r="F57">
        <f>5000</f>
        <v>5000</v>
      </c>
    </row>
    <row r="60" spans="2:12" ht="15.75" x14ac:dyDescent="0.25">
      <c r="C60" s="1" t="s">
        <v>49</v>
      </c>
      <c r="F60">
        <f>F56+F57</f>
        <v>6000</v>
      </c>
    </row>
    <row r="62" spans="2:12" ht="15.75" x14ac:dyDescent="0.25">
      <c r="C62" s="1" t="s">
        <v>50</v>
      </c>
      <c r="F62" s="2">
        <f>F44+F53+F60</f>
        <v>77825</v>
      </c>
      <c r="I62" s="1" t="s">
        <v>60</v>
      </c>
      <c r="L62">
        <f>L44+L53</f>
        <v>67600</v>
      </c>
    </row>
    <row r="63" spans="2:12" ht="15.75" x14ac:dyDescent="0.25">
      <c r="C63" s="1" t="s">
        <v>28</v>
      </c>
      <c r="F63" s="2">
        <f>F62</f>
        <v>77825</v>
      </c>
    </row>
    <row r="64" spans="2:12" ht="15.75" x14ac:dyDescent="0.25">
      <c r="C64" s="1" t="s">
        <v>51</v>
      </c>
      <c r="F64">
        <f>L62</f>
        <v>67600</v>
      </c>
    </row>
    <row r="65" spans="1:17" ht="15.75" x14ac:dyDescent="0.25">
      <c r="C65" s="1" t="s">
        <v>52</v>
      </c>
      <c r="F65" s="2">
        <f>F63-F64</f>
        <v>10225</v>
      </c>
    </row>
    <row r="70" spans="1:17" ht="15.75" x14ac:dyDescent="0.25">
      <c r="A70" s="1" t="s">
        <v>62</v>
      </c>
    </row>
    <row r="72" spans="1:17" ht="15.75" x14ac:dyDescent="0.25">
      <c r="A72" s="1" t="s">
        <v>1</v>
      </c>
      <c r="E72" t="s">
        <v>71</v>
      </c>
      <c r="G72" s="1" t="s">
        <v>72</v>
      </c>
      <c r="K72" t="s">
        <v>71</v>
      </c>
      <c r="Q72" t="s">
        <v>71</v>
      </c>
    </row>
    <row r="73" spans="1:17" ht="15.75" x14ac:dyDescent="0.25">
      <c r="B73" t="s">
        <v>63</v>
      </c>
      <c r="E73" s="2">
        <v>3200</v>
      </c>
      <c r="H73" s="1" t="s">
        <v>5</v>
      </c>
      <c r="K73">
        <v>0</v>
      </c>
      <c r="M73" s="1" t="s">
        <v>16</v>
      </c>
    </row>
    <row r="74" spans="1:17" x14ac:dyDescent="0.25">
      <c r="B74" t="s">
        <v>64</v>
      </c>
      <c r="E74">
        <v>0</v>
      </c>
      <c r="H74" t="s">
        <v>73</v>
      </c>
      <c r="M74" t="s">
        <v>90</v>
      </c>
    </row>
    <row r="75" spans="1:17" x14ac:dyDescent="0.25">
      <c r="B75" t="s">
        <v>65</v>
      </c>
      <c r="E75">
        <v>0</v>
      </c>
      <c r="H75" t="s">
        <v>74</v>
      </c>
      <c r="M75" t="s">
        <v>91</v>
      </c>
      <c r="Q75">
        <v>100</v>
      </c>
    </row>
    <row r="76" spans="1:17" x14ac:dyDescent="0.25">
      <c r="B76" t="s">
        <v>66</v>
      </c>
      <c r="E76">
        <v>0</v>
      </c>
      <c r="H76" t="s">
        <v>75</v>
      </c>
      <c r="K76">
        <v>0</v>
      </c>
      <c r="M76" t="s">
        <v>92</v>
      </c>
    </row>
    <row r="77" spans="1:17" x14ac:dyDescent="0.25">
      <c r="B77" t="s">
        <v>67</v>
      </c>
      <c r="E77">
        <v>0</v>
      </c>
      <c r="H77" t="s">
        <v>76</v>
      </c>
      <c r="K77">
        <v>0</v>
      </c>
      <c r="M77" t="s">
        <v>93</v>
      </c>
      <c r="Q77">
        <v>120</v>
      </c>
    </row>
    <row r="78" spans="1:17" x14ac:dyDescent="0.25">
      <c r="B78" t="s">
        <v>68</v>
      </c>
      <c r="E78">
        <v>0</v>
      </c>
      <c r="H78" t="s">
        <v>77</v>
      </c>
      <c r="M78" t="s">
        <v>94</v>
      </c>
    </row>
    <row r="79" spans="1:17" x14ac:dyDescent="0.25">
      <c r="B79" t="s">
        <v>69</v>
      </c>
      <c r="E79">
        <v>0</v>
      </c>
      <c r="H79" t="s">
        <v>8</v>
      </c>
      <c r="K79">
        <v>93</v>
      </c>
      <c r="M79" t="s">
        <v>95</v>
      </c>
    </row>
    <row r="80" spans="1:17" x14ac:dyDescent="0.25">
      <c r="B80" t="s">
        <v>21</v>
      </c>
      <c r="E80">
        <v>0</v>
      </c>
      <c r="H80" t="s">
        <v>78</v>
      </c>
      <c r="M80" t="s">
        <v>96</v>
      </c>
    </row>
    <row r="81" spans="2:17" x14ac:dyDescent="0.25">
      <c r="B81" t="s">
        <v>70</v>
      </c>
      <c r="E81">
        <v>0</v>
      </c>
      <c r="H81" t="s">
        <v>10</v>
      </c>
      <c r="M81" t="s">
        <v>97</v>
      </c>
    </row>
    <row r="82" spans="2:17" x14ac:dyDescent="0.25">
      <c r="B82" t="s">
        <v>33</v>
      </c>
      <c r="E82">
        <v>0</v>
      </c>
      <c r="H82" t="s">
        <v>79</v>
      </c>
      <c r="M82" t="s">
        <v>98</v>
      </c>
    </row>
    <row r="83" spans="2:17" x14ac:dyDescent="0.25">
      <c r="B83" t="s">
        <v>33</v>
      </c>
      <c r="E83">
        <v>0</v>
      </c>
      <c r="H83" t="s">
        <v>80</v>
      </c>
      <c r="M83" t="s">
        <v>99</v>
      </c>
    </row>
    <row r="84" spans="2:17" ht="15.75" x14ac:dyDescent="0.25">
      <c r="C84" s="1" t="s">
        <v>3</v>
      </c>
      <c r="E84" s="2">
        <f>E73</f>
        <v>3200</v>
      </c>
      <c r="H84" t="s">
        <v>81</v>
      </c>
      <c r="K84">
        <v>0</v>
      </c>
      <c r="M84" t="s">
        <v>100</v>
      </c>
      <c r="Q84">
        <v>0</v>
      </c>
    </row>
    <row r="85" spans="2:17" x14ac:dyDescent="0.25">
      <c r="H85" t="s">
        <v>12</v>
      </c>
      <c r="M85" t="s">
        <v>101</v>
      </c>
      <c r="Q85">
        <v>120</v>
      </c>
    </row>
    <row r="86" spans="2:17" x14ac:dyDescent="0.25">
      <c r="H86" t="s">
        <v>82</v>
      </c>
      <c r="M86" t="s">
        <v>102</v>
      </c>
      <c r="Q86">
        <v>600</v>
      </c>
    </row>
    <row r="87" spans="2:17" x14ac:dyDescent="0.25">
      <c r="H87" t="s">
        <v>83</v>
      </c>
      <c r="M87" t="s">
        <v>21</v>
      </c>
    </row>
    <row r="88" spans="2:17" x14ac:dyDescent="0.25">
      <c r="H88" t="s">
        <v>84</v>
      </c>
      <c r="M88" t="s">
        <v>103</v>
      </c>
      <c r="Q88">
        <v>100</v>
      </c>
    </row>
    <row r="89" spans="2:17" x14ac:dyDescent="0.25">
      <c r="H89" t="s">
        <v>85</v>
      </c>
      <c r="M89" t="s">
        <v>104</v>
      </c>
    </row>
    <row r="90" spans="2:17" x14ac:dyDescent="0.25">
      <c r="H90" t="s">
        <v>86</v>
      </c>
      <c r="K90">
        <v>500</v>
      </c>
      <c r="M90" t="s">
        <v>105</v>
      </c>
      <c r="Q90">
        <v>20</v>
      </c>
    </row>
    <row r="91" spans="2:17" x14ac:dyDescent="0.25">
      <c r="H91" t="s">
        <v>87</v>
      </c>
      <c r="M91" t="s">
        <v>106</v>
      </c>
      <c r="Q91">
        <f>10+250</f>
        <v>260</v>
      </c>
    </row>
    <row r="92" spans="2:17" x14ac:dyDescent="0.25">
      <c r="H92" t="s">
        <v>88</v>
      </c>
      <c r="M92" t="s">
        <v>107</v>
      </c>
      <c r="Q92">
        <v>150</v>
      </c>
    </row>
    <row r="93" spans="2:17" x14ac:dyDescent="0.25">
      <c r="H93" t="s">
        <v>33</v>
      </c>
      <c r="M93" t="s">
        <v>108</v>
      </c>
    </row>
    <row r="94" spans="2:17" x14ac:dyDescent="0.25">
      <c r="H94" t="s">
        <v>33</v>
      </c>
      <c r="M94" t="s">
        <v>89</v>
      </c>
    </row>
    <row r="95" spans="2:17" x14ac:dyDescent="0.25">
      <c r="H95" t="s">
        <v>89</v>
      </c>
      <c r="M95" t="s">
        <v>89</v>
      </c>
    </row>
    <row r="96" spans="2:17" ht="15.75" x14ac:dyDescent="0.25">
      <c r="I96" s="1" t="s">
        <v>5</v>
      </c>
      <c r="K96">
        <f>K79+K90</f>
        <v>593</v>
      </c>
      <c r="M96" t="s">
        <v>89</v>
      </c>
    </row>
    <row r="97" spans="1:17" x14ac:dyDescent="0.25">
      <c r="M97" t="s">
        <v>89</v>
      </c>
    </row>
    <row r="98" spans="1:17" x14ac:dyDescent="0.25">
      <c r="M98" t="s">
        <v>22</v>
      </c>
    </row>
    <row r="99" spans="1:17" ht="15.75" x14ac:dyDescent="0.25">
      <c r="N99" s="1" t="s">
        <v>23</v>
      </c>
      <c r="Q99">
        <f>+Q75+Q77+Q84+Q86+Q90+Q92+Q88+Q91+Q85</f>
        <v>1470</v>
      </c>
    </row>
    <row r="100" spans="1:17" ht="15.75" x14ac:dyDescent="0.25">
      <c r="N100" s="1" t="s">
        <v>109</v>
      </c>
      <c r="Q100">
        <f>K96+Q99</f>
        <v>2063</v>
      </c>
    </row>
    <row r="101" spans="1:17" ht="15.75" x14ac:dyDescent="0.25">
      <c r="N101" s="1" t="s">
        <v>25</v>
      </c>
      <c r="Q101" s="2">
        <f>E84-Q100</f>
        <v>1137</v>
      </c>
    </row>
    <row r="107" spans="1:17" ht="15.75" x14ac:dyDescent="0.25">
      <c r="A107" s="1" t="s">
        <v>110</v>
      </c>
    </row>
    <row r="110" spans="1:17" ht="15.75" x14ac:dyDescent="0.25">
      <c r="A110" s="1" t="s">
        <v>28</v>
      </c>
      <c r="F110" t="s">
        <v>71</v>
      </c>
      <c r="G110" t="s">
        <v>129</v>
      </c>
      <c r="L110" t="s">
        <v>71</v>
      </c>
    </row>
    <row r="111" spans="1:17" ht="15.75" x14ac:dyDescent="0.25">
      <c r="B111" s="1" t="s">
        <v>29</v>
      </c>
      <c r="H111" s="1" t="s">
        <v>130</v>
      </c>
    </row>
    <row r="112" spans="1:17" x14ac:dyDescent="0.25">
      <c r="B112" t="s">
        <v>32</v>
      </c>
      <c r="F112">
        <f>1137</f>
        <v>1137</v>
      </c>
      <c r="H112" t="s">
        <v>131</v>
      </c>
    </row>
    <row r="113" spans="2:12" x14ac:dyDescent="0.25">
      <c r="B113" t="s">
        <v>111</v>
      </c>
      <c r="F113">
        <v>85</v>
      </c>
      <c r="H113" t="s">
        <v>132</v>
      </c>
    </row>
    <row r="114" spans="2:12" x14ac:dyDescent="0.25">
      <c r="B114" t="s">
        <v>112</v>
      </c>
      <c r="H114" t="s">
        <v>133</v>
      </c>
    </row>
    <row r="115" spans="2:12" x14ac:dyDescent="0.25">
      <c r="B115" t="s">
        <v>113</v>
      </c>
      <c r="F115">
        <v>0</v>
      </c>
      <c r="H115" t="s">
        <v>134</v>
      </c>
    </row>
    <row r="116" spans="2:12" x14ac:dyDescent="0.25">
      <c r="B116" t="s">
        <v>114</v>
      </c>
      <c r="H116" t="s">
        <v>135</v>
      </c>
    </row>
    <row r="117" spans="2:12" x14ac:dyDescent="0.25">
      <c r="B117" t="s">
        <v>115</v>
      </c>
      <c r="H117" t="s">
        <v>136</v>
      </c>
    </row>
    <row r="118" spans="2:12" x14ac:dyDescent="0.25">
      <c r="B118" t="s">
        <v>116</v>
      </c>
      <c r="H118" t="s">
        <v>137</v>
      </c>
    </row>
    <row r="119" spans="2:12" x14ac:dyDescent="0.25">
      <c r="B119" t="s">
        <v>117</v>
      </c>
      <c r="H119" t="s">
        <v>138</v>
      </c>
    </row>
    <row r="120" spans="2:12" x14ac:dyDescent="0.25">
      <c r="B120" t="s">
        <v>118</v>
      </c>
      <c r="H120" t="s">
        <v>33</v>
      </c>
    </row>
    <row r="121" spans="2:12" x14ac:dyDescent="0.25">
      <c r="B121" t="s">
        <v>89</v>
      </c>
      <c r="H121" t="s">
        <v>33</v>
      </c>
    </row>
    <row r="122" spans="2:12" x14ac:dyDescent="0.25">
      <c r="B122" t="s">
        <v>89</v>
      </c>
      <c r="H122" t="s">
        <v>33</v>
      </c>
    </row>
    <row r="123" spans="2:12" ht="15.75" x14ac:dyDescent="0.25">
      <c r="C123" s="1" t="s">
        <v>38</v>
      </c>
      <c r="F123">
        <f>F112+F113</f>
        <v>1222</v>
      </c>
      <c r="I123" s="1" t="s">
        <v>139</v>
      </c>
      <c r="L123">
        <v>0</v>
      </c>
    </row>
    <row r="125" spans="2:12" ht="15.75" x14ac:dyDescent="0.25">
      <c r="B125" s="1" t="s">
        <v>39</v>
      </c>
      <c r="H125" t="s">
        <v>140</v>
      </c>
    </row>
    <row r="126" spans="2:12" x14ac:dyDescent="0.25">
      <c r="B126" t="s">
        <v>119</v>
      </c>
      <c r="F126">
        <v>250</v>
      </c>
      <c r="H126" t="s">
        <v>76</v>
      </c>
    </row>
    <row r="127" spans="2:12" x14ac:dyDescent="0.25">
      <c r="B127" t="s">
        <v>120</v>
      </c>
      <c r="H127" t="s">
        <v>77</v>
      </c>
    </row>
    <row r="128" spans="2:12" x14ac:dyDescent="0.25">
      <c r="B128" t="s">
        <v>121</v>
      </c>
      <c r="H128" t="s">
        <v>141</v>
      </c>
    </row>
    <row r="129" spans="2:12" x14ac:dyDescent="0.25">
      <c r="B129" t="s">
        <v>122</v>
      </c>
      <c r="H129" t="s">
        <v>142</v>
      </c>
    </row>
    <row r="130" spans="2:12" x14ac:dyDescent="0.25">
      <c r="B130" t="s">
        <v>102</v>
      </c>
      <c r="F130">
        <v>600</v>
      </c>
      <c r="H130" t="s">
        <v>143</v>
      </c>
    </row>
    <row r="131" spans="2:12" x14ac:dyDescent="0.25">
      <c r="B131" t="s">
        <v>42</v>
      </c>
      <c r="H131" t="s">
        <v>144</v>
      </c>
    </row>
    <row r="132" spans="2:12" x14ac:dyDescent="0.25">
      <c r="B132" t="s">
        <v>123</v>
      </c>
      <c r="H132" t="s">
        <v>145</v>
      </c>
    </row>
    <row r="133" spans="2:12" x14ac:dyDescent="0.25">
      <c r="B133" t="s">
        <v>124</v>
      </c>
      <c r="H133" t="s">
        <v>146</v>
      </c>
    </row>
    <row r="134" spans="2:12" x14ac:dyDescent="0.25">
      <c r="B134" t="s">
        <v>125</v>
      </c>
      <c r="H134" t="s">
        <v>147</v>
      </c>
    </row>
    <row r="135" spans="2:12" x14ac:dyDescent="0.25">
      <c r="B135" t="s">
        <v>41</v>
      </c>
      <c r="F135">
        <v>25</v>
      </c>
      <c r="H135" t="s">
        <v>89</v>
      </c>
    </row>
    <row r="136" spans="2:12" x14ac:dyDescent="0.25">
      <c r="B136" t="s">
        <v>126</v>
      </c>
      <c r="H136" t="s">
        <v>89</v>
      </c>
    </row>
    <row r="137" spans="2:12" ht="15.75" x14ac:dyDescent="0.25">
      <c r="B137" t="s">
        <v>127</v>
      </c>
      <c r="I137" s="1" t="s">
        <v>148</v>
      </c>
      <c r="L137">
        <v>0</v>
      </c>
    </row>
    <row r="138" spans="2:12" ht="15.75" x14ac:dyDescent="0.25">
      <c r="B138" t="s">
        <v>128</v>
      </c>
      <c r="J138" s="1" t="s">
        <v>149</v>
      </c>
      <c r="L138">
        <v>0</v>
      </c>
    </row>
    <row r="139" spans="2:12" ht="15.75" x14ac:dyDescent="0.25">
      <c r="C139" s="1" t="s">
        <v>46</v>
      </c>
      <c r="F139">
        <f>F126+F130+F135</f>
        <v>875</v>
      </c>
    </row>
    <row r="141" spans="2:12" ht="15.75" x14ac:dyDescent="0.25">
      <c r="B141" s="1" t="s">
        <v>61</v>
      </c>
    </row>
    <row r="142" spans="2:12" x14ac:dyDescent="0.25">
      <c r="B142" t="s">
        <v>150</v>
      </c>
    </row>
    <row r="143" spans="2:12" x14ac:dyDescent="0.25">
      <c r="B143" t="s">
        <v>151</v>
      </c>
    </row>
    <row r="144" spans="2:12" x14ac:dyDescent="0.25">
      <c r="B144" t="s">
        <v>152</v>
      </c>
    </row>
    <row r="145" spans="2:12" x14ac:dyDescent="0.25">
      <c r="B145" t="s">
        <v>153</v>
      </c>
    </row>
    <row r="146" spans="2:12" x14ac:dyDescent="0.25">
      <c r="B146" t="s">
        <v>154</v>
      </c>
    </row>
    <row r="147" spans="2:12" x14ac:dyDescent="0.25">
      <c r="B147" t="s">
        <v>155</v>
      </c>
    </row>
    <row r="148" spans="2:12" x14ac:dyDescent="0.25">
      <c r="B148" t="s">
        <v>156</v>
      </c>
    </row>
    <row r="149" spans="2:12" x14ac:dyDescent="0.25">
      <c r="B149" t="s">
        <v>157</v>
      </c>
    </row>
    <row r="150" spans="2:12" x14ac:dyDescent="0.25">
      <c r="B150" t="s">
        <v>158</v>
      </c>
    </row>
    <row r="151" spans="2:12" x14ac:dyDescent="0.25">
      <c r="B151" t="s">
        <v>159</v>
      </c>
    </row>
    <row r="152" spans="2:12" ht="15.75" x14ac:dyDescent="0.25">
      <c r="C152" s="1" t="s">
        <v>160</v>
      </c>
      <c r="F152">
        <v>0</v>
      </c>
    </row>
    <row r="153" spans="2:12" ht="15.75" x14ac:dyDescent="0.25">
      <c r="D153" s="1" t="s">
        <v>50</v>
      </c>
      <c r="F153">
        <f>F123+F139+F152</f>
        <v>2097</v>
      </c>
      <c r="J153" s="1" t="s">
        <v>52</v>
      </c>
      <c r="L153">
        <f>F153-L138</f>
        <v>2097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Janaizha Young</dc:creator>
  <cp:lastModifiedBy>Janaizha Young</cp:lastModifiedBy>
  <dcterms:created xsi:type="dcterms:W3CDTF">2020-09-09T02:53:03Z</dcterms:created>
  <dcterms:modified xsi:type="dcterms:W3CDTF">2020-09-10T01:47:25Z</dcterms:modified>
</cp:coreProperties>
</file>